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<sst xmlns="http://schemas.openxmlformats.org/spreadsheetml/2006/main" count="911" uniqueCount="404">
  <si>
    <t>1200k</t>
  </si>
  <si>
    <t xml:space="preserve"> Durham 2017 CS1200</t>
  </si>
  <si>
    <t>KM</t>
  </si>
  <si>
    <t xml:space="preserve">C-T </t>
  </si>
  <si>
    <t>Durham – Mebane – Timberlake – Henderson – Gaston</t>
  </si>
  <si>
    <t>Boykins VA – Elizabeth City NC</t>
  </si>
  <si>
    <t>Elizabeth City NC – Nags Head – Engelhard</t>
  </si>
  <si>
    <t>Belhaven – Chocowinity – New Bern</t>
  </si>
  <si>
    <t>New Bern – Beaufort – Emerald Isle</t>
  </si>
  <si>
    <t>Jacksonville – Walace – Clinton</t>
  </si>
  <si>
    <r>
      <t xml:space="preserve">Clinton – </t>
    </r>
    <r>
      <rPr>
        <b/>
        <sz val="18"/>
        <color indexed="63"/>
        <rFont val="Arial"/>
        <family val="2"/>
      </rPr>
      <t>Fuquay Varina – Durham</t>
    </r>
  </si>
  <si>
    <t>Comfort Inn Research Park</t>
  </si>
  <si>
    <t xml:space="preserve">    0km   start: 05/04 04:00</t>
  </si>
  <si>
    <t>Durham – Mebane</t>
  </si>
  <si>
    <t>Total</t>
  </si>
  <si>
    <t>C-T</t>
  </si>
  <si>
    <t>Turn</t>
  </si>
  <si>
    <t>Go</t>
  </si>
  <si>
    <t>on road</t>
  </si>
  <si>
    <t>Exit</t>
  </si>
  <si>
    <t>Hotel Parking Lot</t>
  </si>
  <si>
    <t xml:space="preserve"> Left</t>
  </si>
  <si>
    <t>Westpark Dr</t>
  </si>
  <si>
    <t>NC-55</t>
  </si>
  <si>
    <t xml:space="preserve">Right </t>
  </si>
  <si>
    <t>NC-54</t>
  </si>
  <si>
    <t>Straight</t>
  </si>
  <si>
    <t>Raleigh Rd</t>
  </si>
  <si>
    <t>South Rd</t>
  </si>
  <si>
    <t>Columbia St / NC86</t>
  </si>
  <si>
    <t>W Franklin St</t>
  </si>
  <si>
    <t xml:space="preserve"> Bear Right </t>
  </si>
  <si>
    <t>Main St</t>
  </si>
  <si>
    <t xml:space="preserve"> Bear Left</t>
  </si>
  <si>
    <t>E Weaver St</t>
  </si>
  <si>
    <t>N Greensboro St</t>
  </si>
  <si>
    <t>Hillsborough Rd</t>
  </si>
  <si>
    <t>Old Fayetteville Rd</t>
  </si>
  <si>
    <t>Dairyland Rd</t>
  </si>
  <si>
    <t>Orange Grove Rd</t>
  </si>
  <si>
    <t>Buckhorn Rd (across from Fire Station)</t>
  </si>
  <si>
    <t xml:space="preserve">Control – Mebane </t>
  </si>
  <si>
    <t>into</t>
  </si>
  <si>
    <t xml:space="preserve">   47km    open: 05/04 05:23</t>
  </si>
  <si>
    <t>Control</t>
  </si>
  <si>
    <t xml:space="preserve"> (29mi)   close: 05/04 07:08</t>
  </si>
  <si>
    <t>Mebane – Timberlake</t>
  </si>
  <si>
    <t>Buckhorn Rd</t>
  </si>
  <si>
    <t>Frazier Rd (RR @ turn)</t>
  </si>
  <si>
    <t>Lebanon Rd</t>
  </si>
  <si>
    <t>Efland Cedar Grove Rd</t>
  </si>
  <si>
    <t>McDade Store Rd (possibly resurfacing)</t>
  </si>
  <si>
    <t>Continue</t>
  </si>
  <si>
    <t>Hurdle Mills Rd</t>
  </si>
  <si>
    <t>Satterfield Rd</t>
  </si>
  <si>
    <t xml:space="preserve"> Left </t>
  </si>
  <si>
    <t>Dick Holeman Rd</t>
  </si>
  <si>
    <t>Cross</t>
  </si>
  <si>
    <t>US-501 / Durham Rd</t>
  </si>
  <si>
    <t>Helena-Moriah Rd</t>
  </si>
  <si>
    <t>Control – Timberlake</t>
  </si>
  <si>
    <t xml:space="preserve">   91km    open: 05/04 06:41</t>
  </si>
  <si>
    <t xml:space="preserve"> (57mi)   close: 05/04 10:04</t>
  </si>
  <si>
    <t>Store on Left</t>
  </si>
  <si>
    <t>Timberlake – Henderson</t>
  </si>
  <si>
    <t>Bethany Church Rd</t>
  </si>
  <si>
    <t>Enon Rd</t>
  </si>
  <si>
    <t>US-158</t>
  </si>
  <si>
    <t>Ivey Day Rd</t>
  </si>
  <si>
    <t xml:space="preserve">Bear Right </t>
  </si>
  <si>
    <t>Goshen St</t>
  </si>
  <si>
    <t>Alexander Ave (RR crossing)</t>
  </si>
  <si>
    <t>College St</t>
  </si>
  <si>
    <t>Willamsboro St (Hillsboro St on Right)</t>
  </si>
  <si>
    <t>Salem Rd</t>
  </si>
  <si>
    <t>Dabney Rd</t>
  </si>
  <si>
    <t>Hicksboro Rd – double left</t>
  </si>
  <si>
    <t xml:space="preserve">St Andrews Ch Rd </t>
  </si>
  <si>
    <t>NC-39</t>
  </si>
  <si>
    <t xml:space="preserve">N Beckford Dr </t>
  </si>
  <si>
    <t>Garnett St (Chestnut St on Right)</t>
  </si>
  <si>
    <t>Merge</t>
  </si>
  <si>
    <t>Garnett St / US-158 Bus</t>
  </si>
  <si>
    <t>Control – Henderson</t>
  </si>
  <si>
    <t xml:space="preserve">  151km    open: 05/04 08:26</t>
  </si>
  <si>
    <t xml:space="preserve"> (94mi)   close: 05/04 14:04</t>
  </si>
  <si>
    <t xml:space="preserve">Subway or other store on Right </t>
  </si>
  <si>
    <t>Henderson – Gaston</t>
  </si>
  <si>
    <t>Garnett St</t>
  </si>
  <si>
    <t>Warrenton Rd</t>
  </si>
  <si>
    <t xml:space="preserve">Continue </t>
  </si>
  <si>
    <t>Dr Martin Luther King Jr Blvd</t>
  </si>
  <si>
    <t>Martin Luther King Rd</t>
  </si>
  <si>
    <t>Perry Town Rd</t>
  </si>
  <si>
    <t>No Bottom Rd</t>
  </si>
  <si>
    <t>Ridgeway-Warrenton Rd</t>
  </si>
  <si>
    <t>US-158 BUS / US-401 / Ridgeway</t>
  </si>
  <si>
    <t>US-158 BUS E / Macon St</t>
  </si>
  <si>
    <t xml:space="preserve">Stores on Right </t>
  </si>
  <si>
    <t>Big Woods Rd</t>
  </si>
  <si>
    <t>Bear Left</t>
  </si>
  <si>
    <t>NC-1325 / Harristown Rd</t>
  </si>
  <si>
    <t>NC-1318 / Old Macon Hwy</t>
  </si>
  <si>
    <t>Eaton Ferry Rd</t>
  </si>
  <si>
    <t xml:space="preserve">Stores on Left and Right </t>
  </si>
  <si>
    <t>Subway, 7 am - 9 pm</t>
  </si>
  <si>
    <t>Pit Stop, 6 - 9 pm; Pizza place; Andy's; Food Lion, 7 - 10 pm</t>
  </si>
  <si>
    <t>Lizard Creek Rd / River Rd</t>
  </si>
  <si>
    <t>NC-46 E</t>
  </si>
  <si>
    <t>Control – Gaston</t>
  </si>
  <si>
    <t xml:space="preserve">  240km    open: 05/04 11:08</t>
  </si>
  <si>
    <t>(149mi)   close: 05/04 20:00</t>
  </si>
  <si>
    <t>Store on Left at corner or any store near NC-46 &amp; NC-48</t>
  </si>
  <si>
    <t xml:space="preserve">Hardee's is on Right </t>
  </si>
  <si>
    <t>Gaston – Boykins VA</t>
  </si>
  <si>
    <t>NC-48 N / Pleasant Hill Rd</t>
  </si>
  <si>
    <t>Macon Price Rd</t>
  </si>
  <si>
    <t>Big Johns Store Rd</t>
  </si>
  <si>
    <t>NC-186 E</t>
  </si>
  <si>
    <t>VA-186 E</t>
  </si>
  <si>
    <t>Control – Boykins</t>
  </si>
  <si>
    <t xml:space="preserve">  284km    open: 05/04 12:30</t>
  </si>
  <si>
    <t>(176mi)   close: 05/04 22:56</t>
  </si>
  <si>
    <t>Main St / VA-35</t>
  </si>
  <si>
    <t>NC-35</t>
  </si>
  <si>
    <t>Vaughan Creek Rd</t>
  </si>
  <si>
    <t>Vaughans Creek Rd</t>
  </si>
  <si>
    <t>Wynn St</t>
  </si>
  <si>
    <t>US-158 / Main St</t>
  </si>
  <si>
    <t>NC-45 S</t>
  </si>
  <si>
    <t>US-13 N Ramp</t>
  </si>
  <si>
    <t>US-13 N</t>
  </si>
  <si>
    <t>NC-137</t>
  </si>
  <si>
    <t>NC-37 S</t>
  </si>
  <si>
    <t>Carters Rd</t>
  </si>
  <si>
    <t>NC-32</t>
  </si>
  <si>
    <t>Perry's Bridge Rd</t>
  </si>
  <si>
    <t>Bay Branch Rd</t>
  </si>
  <si>
    <t>Swamp Rd / Bike Rt 4</t>
  </si>
  <si>
    <t>4 Mile Desert Rd</t>
  </si>
  <si>
    <t>Lowes Ln</t>
  </si>
  <si>
    <t>Lake Rd</t>
  </si>
  <si>
    <t>Chapanoke  – NO Sign</t>
  </si>
  <si>
    <t>Foreman Bundy  – NO Sign</t>
  </si>
  <si>
    <t>Cross US-17</t>
  </si>
  <si>
    <t>Simpson Ditch Rd</t>
  </si>
  <si>
    <t>Oak Stump Rd</t>
  </si>
  <si>
    <t>Stay in Right Lane at next turn</t>
  </si>
  <si>
    <t>US-17 N / S Hughes Blvd</t>
  </si>
  <si>
    <t>US-17 Bus / Ehringhaus St</t>
  </si>
  <si>
    <t>Caution Very Busy area</t>
  </si>
  <si>
    <t>Halstead Blvd / NC-344</t>
  </si>
  <si>
    <t>Control – Elizabeth City</t>
  </si>
  <si>
    <t xml:space="preserve">  403km    open: 05/04 16:14</t>
  </si>
  <si>
    <t>(250mi)   close: 05/05 06:52</t>
  </si>
  <si>
    <t>Any store – lots to choose from</t>
  </si>
  <si>
    <t>Elizabeth City – Nags Head</t>
  </si>
  <si>
    <t>S Water St</t>
  </si>
  <si>
    <t>US-158 E / Camden Causeway</t>
  </si>
  <si>
    <t>Caution – Metal Grate on Bridge – Slick if wet</t>
  </si>
  <si>
    <t>US-158 E / Shortcut Rd</t>
  </si>
  <si>
    <t>US-158 E / Caratoke Hwy</t>
  </si>
  <si>
    <t>Aydlett Rd</t>
  </si>
  <si>
    <t>Poplar Branch Rd</t>
  </si>
  <si>
    <t>McD's &amp; Sonic Drive-in food at next turn</t>
  </si>
  <si>
    <t xml:space="preserve">Store on Right </t>
  </si>
  <si>
    <t>Uncle Graham Rd</t>
  </si>
  <si>
    <t>Grandy Rd</t>
  </si>
  <si>
    <t>Fisher Landing Rd</t>
  </si>
  <si>
    <t>Forbes / Jarvisburg / Bayview</t>
  </si>
  <si>
    <t>Bridge is about 5 miles long – Caution may be windy</t>
  </si>
  <si>
    <t>Caution – High Wind potential</t>
  </si>
  <si>
    <t>Next turn after long bridge</t>
  </si>
  <si>
    <t>Woods</t>
  </si>
  <si>
    <t>Cross US-158</t>
  </si>
  <si>
    <t>Kitty Hawk Rd</t>
  </si>
  <si>
    <t>Moore Shore</t>
  </si>
  <si>
    <t>Moore Shore path</t>
  </si>
  <si>
    <t>Windgrass Cir</t>
  </si>
  <si>
    <t>Tateway</t>
  </si>
  <si>
    <t>Bay Dr</t>
  </si>
  <si>
    <t>Canal Dr</t>
  </si>
  <si>
    <t>1st St</t>
  </si>
  <si>
    <t xml:space="preserve">Enter </t>
  </si>
  <si>
    <t>Bike Path</t>
  </si>
  <si>
    <t>Collington / Ocean Bay</t>
  </si>
  <si>
    <t>VA / Virginia Dare Trail</t>
  </si>
  <si>
    <t>Caution – Sand, Glass, Traffic &amp; Pedestrians</t>
  </si>
  <si>
    <t>There are several  resturants along this section</t>
  </si>
  <si>
    <t>Most on the Right side of the street</t>
  </si>
  <si>
    <t>Take time to stop</t>
  </si>
  <si>
    <t>Control – Nags Head</t>
  </si>
  <si>
    <t xml:space="preserve">  510km    open: 05/04 19:48</t>
  </si>
  <si>
    <t>(317mi)   close: 05/05 14:00</t>
  </si>
  <si>
    <t>Get what you need for the next 50 plus miles</t>
  </si>
  <si>
    <t>Not a lot of food for next 90 miles</t>
  </si>
  <si>
    <t>Very isolated road</t>
  </si>
  <si>
    <t>Nags Head – Engelhard</t>
  </si>
  <si>
    <t>Not very many stores or services for next 100+ miles</t>
  </si>
  <si>
    <t>S Virginia Dare Trail</t>
  </si>
  <si>
    <t>US-158 E</t>
  </si>
  <si>
    <t>US-64 W / S Virginia Dare Trail</t>
  </si>
  <si>
    <t>Bridge is about 1 mile long – Caution may be windy</t>
  </si>
  <si>
    <t>US-64 Bypass / VA Dare Bridge</t>
  </si>
  <si>
    <t>US-64 W</t>
  </si>
  <si>
    <t>Last store for a while</t>
  </si>
  <si>
    <t>US-264 W</t>
  </si>
  <si>
    <t>Control – Engelhard</t>
  </si>
  <si>
    <t xml:space="preserve">  590km    open: 05/04 22:28</t>
  </si>
  <si>
    <t>(366mi)   close: 05/05 19:20</t>
  </si>
  <si>
    <t>Etcho Station  and Red White Grocery on Left</t>
  </si>
  <si>
    <t>Engelhard – Belhaven</t>
  </si>
  <si>
    <t>Several stores and food on Left if you prefer to use them</t>
  </si>
  <si>
    <t>US-264 E / Main St</t>
  </si>
  <si>
    <t>Store – Belhaven</t>
  </si>
  <si>
    <t xml:space="preserve">  666km    open: 05/05 01:09</t>
  </si>
  <si>
    <t>(414mi)   close: 05/06 01:47</t>
  </si>
  <si>
    <t>May be closed late in day</t>
  </si>
  <si>
    <t>Belhaven – Chocowinity</t>
  </si>
  <si>
    <t>NC-99 S / NC-92 W</t>
  </si>
  <si>
    <t>Harvey / SR-1331</t>
  </si>
  <si>
    <t>NC-32 S</t>
  </si>
  <si>
    <t>US-17 BUS S / N Bridge St</t>
  </si>
  <si>
    <t>Control – Chocowinity</t>
  </si>
  <si>
    <t xml:space="preserve">  725km    open: 05/05 03:16</t>
  </si>
  <si>
    <t>(451mi)   close: 05/06 06:56</t>
  </si>
  <si>
    <t>Chocowinity – New Bern</t>
  </si>
  <si>
    <t>Bragaw Ln</t>
  </si>
  <si>
    <t>NC-33 E</t>
  </si>
  <si>
    <t>Gray Rd</t>
  </si>
  <si>
    <t>Langley Rd</t>
  </si>
  <si>
    <t>E Barr Rd</t>
  </si>
  <si>
    <t>Old New Bern</t>
  </si>
  <si>
    <t>US-17</t>
  </si>
  <si>
    <t>Chandler / Purser</t>
  </si>
  <si>
    <t>Old Washington</t>
  </si>
  <si>
    <t>Lancaster Ln</t>
  </si>
  <si>
    <t>US-17 Bypass</t>
  </si>
  <si>
    <t>US-17 Bus</t>
  </si>
  <si>
    <t>Streets Ferry</t>
  </si>
  <si>
    <t>River / Washington Post</t>
  </si>
  <si>
    <t>NC-43 / River / Washington Post</t>
  </si>
  <si>
    <t>Store on Left .2 before next turn</t>
  </si>
  <si>
    <t>NC-55 E</t>
  </si>
  <si>
    <t>Clarendon Blvd / Dr M.L.K. Jr Blvd</t>
  </si>
  <si>
    <t>Neuse Blvd</t>
  </si>
  <si>
    <t>Broad St</t>
  </si>
  <si>
    <t>Traffic Circle</t>
  </si>
  <si>
    <t>E Front St</t>
  </si>
  <si>
    <t>Howell Rd</t>
  </si>
  <si>
    <t>Williams Rd</t>
  </si>
  <si>
    <t>US-70</t>
  </si>
  <si>
    <t>Straight thru parking lot</t>
  </si>
  <si>
    <t>Old Cherry Point Rd</t>
  </si>
  <si>
    <t>Control – New Bern</t>
  </si>
  <si>
    <t xml:space="preserve">  787km    open: 05/05 05:29</t>
  </si>
  <si>
    <t>(489mi)   close: 05/06 12:22</t>
  </si>
  <si>
    <t>Comfort Inn</t>
  </si>
  <si>
    <t>Jacksonville – Wallace – Clinton</t>
  </si>
  <si>
    <t>New Bern – Beaufort</t>
  </si>
  <si>
    <t>State Rd 1159</t>
  </si>
  <si>
    <t>Riverdale</t>
  </si>
  <si>
    <t>County Line Rd</t>
  </si>
  <si>
    <t>Catfish Lake Rd</t>
  </si>
  <si>
    <t>US-70 E</t>
  </si>
  <si>
    <t>Carolina Pines Blvd</t>
  </si>
  <si>
    <t>Service Rd</t>
  </si>
  <si>
    <t>SR-1772</t>
  </si>
  <si>
    <t>Pine Grove Rd</t>
  </si>
  <si>
    <t>Greenfield Heights Blvd</t>
  </si>
  <si>
    <t>SR-1773</t>
  </si>
  <si>
    <t>Jackson Dr</t>
  </si>
  <si>
    <t>US-70 / W Main</t>
  </si>
  <si>
    <t>NC-101 E / Fontana Blvd</t>
  </si>
  <si>
    <t>Control – Beaufort</t>
  </si>
  <si>
    <t xml:space="preserve">  840km    open: 05/05 07:22</t>
  </si>
  <si>
    <t>(522mi)   close: 05/06 17:00</t>
  </si>
  <si>
    <t>Zingo Express</t>
  </si>
  <si>
    <t>Beaufort – Emerald Isle</t>
  </si>
  <si>
    <t>NC-101 E</t>
  </si>
  <si>
    <t>Live Oak / US-70</t>
  </si>
  <si>
    <t>US-70 W / Cedar St</t>
  </si>
  <si>
    <r>
      <t>4</t>
    </r>
    <r>
      <rPr>
        <b/>
        <vertAlign val="superscript"/>
        <sz val="18"/>
        <rFont val="Arial"/>
        <family val="2"/>
      </rPr>
      <t>th</t>
    </r>
    <r>
      <rPr>
        <b/>
        <sz val="18"/>
        <rFont val="Arial"/>
        <family val="2"/>
      </rPr>
      <t xml:space="preserve"> St</t>
    </r>
  </si>
  <si>
    <t>Evans St</t>
  </si>
  <si>
    <r>
      <t>22</t>
    </r>
    <r>
      <rPr>
        <b/>
        <vertAlign val="superscript"/>
        <sz val="18"/>
        <rFont val="Arial"/>
        <family val="2"/>
      </rPr>
      <t>nd</t>
    </r>
    <r>
      <rPr>
        <b/>
        <sz val="18"/>
        <rFont val="Arial"/>
        <family val="2"/>
      </rPr>
      <t xml:space="preserve"> St</t>
    </r>
  </si>
  <si>
    <t>Arendell St</t>
  </si>
  <si>
    <t>Atlantic Beach Bridge</t>
  </si>
  <si>
    <t>W Fort Macon Rd</t>
  </si>
  <si>
    <t>NC-58 N / Salter Path Rd</t>
  </si>
  <si>
    <t>Control – Emerald Isle</t>
  </si>
  <si>
    <t xml:space="preserve">  889km    open: 05/05 09:07</t>
  </si>
  <si>
    <t>(552mi)   close: 05/06 21:17</t>
  </si>
  <si>
    <t>Any store or restaurant – several to choose from</t>
  </si>
  <si>
    <t xml:space="preserve">on left </t>
  </si>
  <si>
    <t>Great Wall after Bogue Inlet Dr</t>
  </si>
  <si>
    <t>Emerald Isle – Jacksonville</t>
  </si>
  <si>
    <t>NC-24 W / Old NC-58 N</t>
  </si>
  <si>
    <t>Main St Ext</t>
  </si>
  <si>
    <t>Swansboro Loop Rd</t>
  </si>
  <si>
    <t>Belgrade-Swansboro Rd</t>
  </si>
  <si>
    <t>Smith Rd</t>
  </si>
  <si>
    <t>Old 30 Rd</t>
  </si>
  <si>
    <t>Waters Rd</t>
  </si>
  <si>
    <t>Halltown</t>
  </si>
  <si>
    <t>Piney Green</t>
  </si>
  <si>
    <t>Country Club</t>
  </si>
  <si>
    <t>Hargett St</t>
  </si>
  <si>
    <t>Lejeune / Johnson Blvd</t>
  </si>
  <si>
    <t>New Bridge St</t>
  </si>
  <si>
    <t>Railroad St</t>
  </si>
  <si>
    <t>Old Bridge St / Exd</t>
  </si>
  <si>
    <t>Control – Jacksonville</t>
  </si>
  <si>
    <t xml:space="preserve">  941km    open: 05/05 10:59</t>
  </si>
  <si>
    <t>(585mi)   close: 05/07 01:50</t>
  </si>
  <si>
    <t>Jacksonville – Wallace</t>
  </si>
  <si>
    <t>US-258 / NC-24  - Store</t>
  </si>
  <si>
    <t>US-17 Bus / Marine Blvd</t>
  </si>
  <si>
    <t xml:space="preserve">Best Rest Inn on Right </t>
  </si>
  <si>
    <t>US-258 / NC-24</t>
  </si>
  <si>
    <t>Blue Creek Rd</t>
  </si>
  <si>
    <t>Ben Williams Rd</t>
  </si>
  <si>
    <t>9 Mile Rd</t>
  </si>
  <si>
    <t>Hewitt rd</t>
  </si>
  <si>
    <t>Gurganus Rd</t>
  </si>
  <si>
    <t>Bear Pond Rd</t>
  </si>
  <si>
    <t>Back Swamp Rd</t>
  </si>
  <si>
    <t>Lightwood Bridge Rd</t>
  </si>
  <si>
    <t xml:space="preserve">Deep Bottom Rd </t>
  </si>
  <si>
    <t xml:space="preserve">NC-41 </t>
  </si>
  <si>
    <t>Control Store – Wallace</t>
  </si>
  <si>
    <t xml:space="preserve"> 1000km    open: 05/05 13:05</t>
  </si>
  <si>
    <t>(622mi)   close: 05/07 07:00</t>
  </si>
  <si>
    <t>Wallace – Clinton</t>
  </si>
  <si>
    <t>E Southerland / Popular / Raleigh</t>
  </si>
  <si>
    <t xml:space="preserve">NC-41 / W Main St </t>
  </si>
  <si>
    <t>Cornwallis Rd</t>
  </si>
  <si>
    <t>NC-903</t>
  </si>
  <si>
    <t>Halls Pond Rd</t>
  </si>
  <si>
    <t>Waycross Rd</t>
  </si>
  <si>
    <t>Trinity Church Rd</t>
  </si>
  <si>
    <t>River Rd</t>
  </si>
  <si>
    <t>US-421</t>
  </si>
  <si>
    <t>Moseley Abe</t>
  </si>
  <si>
    <t>Chancey Rd</t>
  </si>
  <si>
    <t>Boney Mill Rd</t>
  </si>
  <si>
    <t>Beulah Rd</t>
  </si>
  <si>
    <t>Overland Rd</t>
  </si>
  <si>
    <t>Sunset Ave / NC-24</t>
  </si>
  <si>
    <t>Control – Clinton</t>
  </si>
  <si>
    <t xml:space="preserve"> 1055km    open: 05/05 15:12</t>
  </si>
  <si>
    <t>(656mi)   close: 05/07 11:08</t>
  </si>
  <si>
    <r>
      <t xml:space="preserve">Clinton – </t>
    </r>
    <r>
      <rPr>
        <b/>
        <sz val="18"/>
        <color indexed="63"/>
        <rFont val="Arial"/>
        <family val="2"/>
      </rPr>
      <t>Fuquay Varina</t>
    </r>
  </si>
  <si>
    <t>Peavine Rd</t>
  </si>
  <si>
    <t>5 Bridge Rd</t>
  </si>
  <si>
    <t>High House Rd</t>
  </si>
  <si>
    <t>Dunn Rd</t>
  </si>
  <si>
    <t>Old Wrench School Rd</t>
  </si>
  <si>
    <t>Wrench Rd</t>
  </si>
  <si>
    <t>Gainey Rd</t>
  </si>
  <si>
    <t>Spring Branch Rd</t>
  </si>
  <si>
    <t>Long Branch / Pope Rd</t>
  </si>
  <si>
    <t>Long Branch</t>
  </si>
  <si>
    <t>Arrowhead Rd</t>
  </si>
  <si>
    <t>Dorman Rd</t>
  </si>
  <si>
    <t>NC-82</t>
  </si>
  <si>
    <r>
      <t>S 13</t>
    </r>
    <r>
      <rPr>
        <b/>
        <vertAlign val="superscript"/>
        <sz val="18"/>
        <rFont val="Arial"/>
        <family val="2"/>
      </rPr>
      <t>th</t>
    </r>
    <r>
      <rPr>
        <b/>
        <sz val="18"/>
        <rFont val="Arial"/>
        <family val="2"/>
      </rPr>
      <t xml:space="preserve"> St</t>
    </r>
  </si>
  <si>
    <t>W J St</t>
  </si>
  <si>
    <t>Old Stage Rd</t>
  </si>
  <si>
    <t>Marshbanks St</t>
  </si>
  <si>
    <t>Leslie Cambell Ave</t>
  </si>
  <si>
    <t>Neills Creek Rd</t>
  </si>
  <si>
    <t>Dry Creek Rd</t>
  </si>
  <si>
    <t>NC-210</t>
  </si>
  <si>
    <t>Harnett Central Rd</t>
  </si>
  <si>
    <t>Neill Smith Rd</t>
  </si>
  <si>
    <t>Kipling Church Rd</t>
  </si>
  <si>
    <t>Kipling</t>
  </si>
  <si>
    <r>
      <t xml:space="preserve">Control – </t>
    </r>
    <r>
      <rPr>
        <b/>
        <sz val="18"/>
        <color indexed="63"/>
        <rFont val="Arial"/>
        <family val="2"/>
      </rPr>
      <t>Fuquay Varina</t>
    </r>
  </si>
  <si>
    <t xml:space="preserve"> 1145km    open: 05/05 18:40</t>
  </si>
  <si>
    <t>(711mi)   close: 05/07 17:53</t>
  </si>
  <si>
    <t>Fuquay Varina – Durham</t>
  </si>
  <si>
    <t>Cokesbury Rd</t>
  </si>
  <si>
    <t>Ball Rd</t>
  </si>
  <si>
    <t>NC-42</t>
  </si>
  <si>
    <t>Christian Chapel Church Rd</t>
  </si>
  <si>
    <t>Old US-1</t>
  </si>
  <si>
    <t>New Elam Church Rd</t>
  </si>
  <si>
    <t>Pea Ridge Rd</t>
  </si>
  <si>
    <t>Beaver Creek Rd</t>
  </si>
  <si>
    <t>Farrington Rd</t>
  </si>
  <si>
    <t>Hollands Chapel Rd</t>
  </si>
  <si>
    <t>NC-751</t>
  </si>
  <si>
    <t>fayetteville Rd</t>
  </si>
  <si>
    <t>Scott King Rd</t>
  </si>
  <si>
    <t>Grandale Dr</t>
  </si>
  <si>
    <t>Sedwick Rd</t>
  </si>
  <si>
    <t>Westpark Rd</t>
  </si>
  <si>
    <t>Control – Finish</t>
  </si>
  <si>
    <t xml:space="preserve"> 1213km    open: 05/05 20:47</t>
  </si>
  <si>
    <t>(754mi)   close: 05/07 22:00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</si>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</sst>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.0\ "/>
    <numFmt numFmtId="166" formatCode="0.0;[RED]\-0.0"/>
    <numFmt numFmtId="167" formatCode="#,##0.00\ ;&quot; (&quot;#,##0.00\);&quot; -&quot;#\ ;@\ "/>
    <numFmt numFmtId="168" formatCode="#.0&quot;  &quot;"/>
    <numFmt numFmtId="169" formatCode="0.0"/>
    <numFmt numFmtId="170" formatCode="@\ "/>
  </numFmts>
  <fonts count="6">
    <font>
      <sz val="10"/>
      <name val="Arial"/>
      <family val="2"/>
    </font>
    <font>
      <b/>
      <sz val="18"/>
      <name val="Arial"/>
      <family val="2"/>
    </font>
    <font>
      <b/>
      <sz val="18"/>
      <color indexed="63"/>
      <name val="Arial"/>
      <family val="2"/>
    </font>
    <font>
      <sz val="12"/>
      <name val="Verdana"/>
      <family val="2"/>
    </font>
    <font>
      <b/>
      <sz val="18"/>
      <color indexed="8"/>
      <name val="Arial"/>
      <family val="2"/>
    </font>
    <font>
      <b/>
      <vertAlign val="superscript"/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3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6" fontId="1" fillId="0" borderId="0" xfId="0" applyNumberFormat="1" applyFont="1" applyAlignment="1">
      <alignment/>
    </xf>
    <xf numFmtId="165" fontId="1" fillId="0" borderId="0" xfId="15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8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7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14"/>
  <sheetViews>
    <sheetView tabSelected="1" view="pageBreakPreview" zoomScale="50" zoomScaleNormal="37" zoomScaleSheetLayoutView="50" workbookViewId="0" topLeftCell="A477">
      <selection activeCell="D483" sqref="D483"/>
    </sheetView>
  </sheetViews>
  <sheetFormatPr defaultColWidth="12.57421875" defaultRowHeight="28.5" customHeight="1"/>
  <cols>
    <col min="1" max="1" width="11.57421875" style="1" customWidth="1"/>
    <col min="2" max="2" width="2.00390625" style="2" customWidth="1"/>
    <col min="3" max="3" width="10.421875" style="3" customWidth="1"/>
    <col min="4" max="4" width="2.00390625" style="2" customWidth="1"/>
    <col min="5" max="5" width="17.7109375" style="2" customWidth="1"/>
    <col min="6" max="6" width="2.00390625" style="2" customWidth="1"/>
    <col min="7" max="7" width="8.140625" style="3" customWidth="1"/>
    <col min="8" max="8" width="2.00390625" style="2" customWidth="1"/>
    <col min="9" max="9" width="53.421875" style="2" customWidth="1"/>
    <col min="10" max="10" width="11.57421875" style="3" customWidth="1"/>
    <col min="11" max="11" width="2.00390625" style="2" customWidth="1"/>
    <col min="12" max="12" width="11.57421875" style="3" customWidth="1"/>
    <col min="13" max="16384" width="11.57421875" style="2" customWidth="1"/>
  </cols>
  <sheetData>
    <row r="1" spans="1:13" ht="28.5" customHeight="1">
      <c r="A1" s="1" t="s">
        <v>0</v>
      </c>
      <c r="C1" s="4" t="s">
        <v>1</v>
      </c>
      <c r="E1" s="5"/>
      <c r="G1" s="1"/>
      <c r="I1" s="4"/>
      <c r="J1" s="6" t="s">
        <v>2</v>
      </c>
      <c r="L1" s="1" t="s">
        <v>3</v>
      </c>
      <c r="M1" s="7"/>
    </row>
    <row r="2" spans="2:13" ht="28.5" customHeight="1">
      <c r="B2" s="4" t="s">
        <v>4</v>
      </c>
      <c r="E2" s="5"/>
      <c r="G2" s="1"/>
      <c r="M2" s="8"/>
    </row>
    <row r="3" spans="4:13" ht="28.5" customHeight="1">
      <c r="D3" s="3" t="s">
        <v>5</v>
      </c>
      <c r="E3" s="3"/>
      <c r="G3" s="1"/>
      <c r="J3" s="3">
        <f>A171</f>
        <v>250.43000000000004</v>
      </c>
      <c r="L3" s="3">
        <f>J3/0.62137</f>
        <v>403.0287912194023</v>
      </c>
      <c r="M3" s="8"/>
    </row>
    <row r="4" spans="2:13" ht="28.5" customHeight="1">
      <c r="B4" s="3" t="s">
        <v>6</v>
      </c>
      <c r="E4" s="5"/>
      <c r="G4" s="1"/>
      <c r="M4" s="8"/>
    </row>
    <row r="5" spans="4:13" ht="28.5" customHeight="1">
      <c r="D5" s="3" t="s">
        <v>7</v>
      </c>
      <c r="E5" s="3"/>
      <c r="G5" s="1"/>
      <c r="J5" s="3">
        <f>A311-J3</f>
        <v>238.70000000000002</v>
      </c>
      <c r="L5" s="3">
        <f>J5/0.62137</f>
        <v>384.15114987849427</v>
      </c>
      <c r="M5" s="8"/>
    </row>
    <row r="6" spans="2:13" ht="28.5" customHeight="1">
      <c r="B6" s="3" t="s">
        <v>8</v>
      </c>
      <c r="E6" s="5"/>
      <c r="G6" s="1"/>
      <c r="M6" s="8"/>
    </row>
    <row r="7" spans="4:13" ht="28.5" customHeight="1">
      <c r="D7" s="3" t="s">
        <v>9</v>
      </c>
      <c r="E7" s="3"/>
      <c r="G7" s="1"/>
      <c r="J7" s="3">
        <f>A435-(J3+J5)</f>
        <v>166.64000000000004</v>
      </c>
      <c r="L7" s="3">
        <f>J7/0.62137</f>
        <v>268.1815987253971</v>
      </c>
      <c r="M7" s="8"/>
    </row>
    <row r="8" spans="2:13" ht="28.5" customHeight="1">
      <c r="B8" s="2" t="s">
        <v>10</v>
      </c>
      <c r="E8" s="5"/>
      <c r="G8" s="1"/>
      <c r="I8" s="5"/>
      <c r="J8" s="3">
        <f>A508-(J5+J3+J7)</f>
        <v>97.60000000000036</v>
      </c>
      <c r="L8" s="3">
        <f>J8/0.62137</f>
        <v>157.07227577771755</v>
      </c>
      <c r="M8" s="8"/>
    </row>
    <row r="9" spans="2:13" ht="28.5" customHeight="1">
      <c r="B9" s="2" t="s">
        <v>11</v>
      </c>
      <c r="C9" s="4"/>
      <c r="E9" s="5"/>
      <c r="G9" s="1"/>
      <c r="I9" s="5" t="s">
        <v>12</v>
      </c>
      <c r="K9" s="3"/>
      <c r="M9" s="8"/>
    </row>
    <row r="11" spans="2:13" ht="28.5" customHeight="1">
      <c r="B11" s="4" t="s">
        <v>4</v>
      </c>
      <c r="E11" s="5"/>
      <c r="G11" s="1"/>
      <c r="M11" s="8"/>
    </row>
    <row r="12" spans="4:13" ht="28.5" customHeight="1">
      <c r="D12" s="3" t="s">
        <v>5</v>
      </c>
      <c r="E12" s="3"/>
      <c r="G12" s="1"/>
      <c r="J12" s="3">
        <f>J3</f>
        <v>250.43000000000004</v>
      </c>
      <c r="L12" s="3">
        <f>J12/0.62137</f>
        <v>403.0287912194023</v>
      </c>
      <c r="M12" s="8"/>
    </row>
    <row r="13" spans="3:13" ht="28.5" customHeight="1">
      <c r="C13" s="4"/>
      <c r="E13" s="5"/>
      <c r="G13" s="1"/>
      <c r="I13" s="7">
        <v>1</v>
      </c>
      <c r="K13" s="3"/>
      <c r="M13" s="8"/>
    </row>
    <row r="14" spans="1:13" ht="28.5" customHeight="1">
      <c r="A14" s="1" t="s">
        <v>0</v>
      </c>
      <c r="E14" s="8"/>
      <c r="I14" s="7" t="s">
        <v>13</v>
      </c>
      <c r="K14" s="3"/>
      <c r="M14" s="8"/>
    </row>
    <row r="15" spans="3:11" ht="6" customHeight="1">
      <c r="C15" s="1"/>
      <c r="E15" s="5"/>
      <c r="F15" s="9"/>
      <c r="G15" s="1"/>
      <c r="H15" s="8"/>
      <c r="I15" s="5"/>
      <c r="K15" s="3"/>
    </row>
    <row r="16" spans="1:12" ht="28.5" customHeight="1">
      <c r="A16" s="1" t="s">
        <v>14</v>
      </c>
      <c r="B16" s="8"/>
      <c r="C16" s="6" t="s">
        <v>15</v>
      </c>
      <c r="D16" s="8"/>
      <c r="E16" s="5" t="s">
        <v>16</v>
      </c>
      <c r="F16" s="8"/>
      <c r="G16" s="10" t="s">
        <v>17</v>
      </c>
      <c r="H16" s="8"/>
      <c r="I16" s="5" t="s">
        <v>18</v>
      </c>
      <c r="J16" s="6" t="s">
        <v>2</v>
      </c>
      <c r="K16" s="11"/>
      <c r="L16" s="6" t="s">
        <v>15</v>
      </c>
    </row>
    <row r="17" spans="3:11" ht="6" customHeight="1">
      <c r="C17" s="1"/>
      <c r="E17" s="5"/>
      <c r="F17" s="9"/>
      <c r="G17" s="1"/>
      <c r="H17" s="8"/>
      <c r="I17" s="5"/>
      <c r="K17" s="3"/>
    </row>
    <row r="18" spans="1:12" ht="28.5" customHeight="1">
      <c r="A18" s="1">
        <v>0</v>
      </c>
      <c r="C18" s="3">
        <v>0</v>
      </c>
      <c r="E18" s="7" t="s">
        <v>19</v>
      </c>
      <c r="G18" s="12">
        <v>0</v>
      </c>
      <c r="I18" s="2" t="s">
        <v>20</v>
      </c>
      <c r="J18" s="3">
        <f>A18/0.62137</f>
        <v>0</v>
      </c>
      <c r="L18" s="3">
        <f>C18/0.62137</f>
        <v>0</v>
      </c>
    </row>
    <row r="19" spans="1:12" ht="28.5" customHeight="1">
      <c r="A19" s="1">
        <f>A18+G18</f>
        <v>0</v>
      </c>
      <c r="C19" s="3">
        <f>C18+G18</f>
        <v>0</v>
      </c>
      <c r="E19" s="2" t="s">
        <v>21</v>
      </c>
      <c r="G19" s="12">
        <v>0.1</v>
      </c>
      <c r="I19" s="2" t="s">
        <v>22</v>
      </c>
      <c r="J19" s="3">
        <f>A19/0.62137</f>
        <v>0</v>
      </c>
      <c r="L19" s="3">
        <f>C19/0.62137</f>
        <v>0</v>
      </c>
    </row>
    <row r="20" spans="1:12" ht="28.5" customHeight="1">
      <c r="A20" s="1">
        <f>A19+G19</f>
        <v>0.1</v>
      </c>
      <c r="C20" s="3">
        <f>C19+G19</f>
        <v>0.1</v>
      </c>
      <c r="E20" s="2" t="s">
        <v>21</v>
      </c>
      <c r="G20" s="13">
        <v>0.4</v>
      </c>
      <c r="I20" s="2" t="s">
        <v>23</v>
      </c>
      <c r="J20" s="3">
        <f>A20/0.62137</f>
        <v>0.16093470878864444</v>
      </c>
      <c r="K20" s="14"/>
      <c r="L20" s="3">
        <f>C20/0.62137</f>
        <v>0.16093470878864444</v>
      </c>
    </row>
    <row r="21" spans="1:12" ht="28.5" customHeight="1">
      <c r="A21" s="1">
        <f>A20+G20</f>
        <v>0.5</v>
      </c>
      <c r="C21" s="3">
        <f>C20+G20</f>
        <v>0.5</v>
      </c>
      <c r="E21" s="8" t="s">
        <v>24</v>
      </c>
      <c r="G21" s="13">
        <v>8.2</v>
      </c>
      <c r="I21" s="2" t="s">
        <v>25</v>
      </c>
      <c r="J21" s="3">
        <f>A21/0.62137</f>
        <v>0.8046735439432221</v>
      </c>
      <c r="K21" s="14"/>
      <c r="L21" s="3">
        <f>C21/0.62137</f>
        <v>0.8046735439432221</v>
      </c>
    </row>
    <row r="22" spans="1:12" ht="28.5" customHeight="1">
      <c r="A22" s="1">
        <f>A21+G21</f>
        <v>8.7</v>
      </c>
      <c r="C22" s="3">
        <f>C21+G21</f>
        <v>8.7</v>
      </c>
      <c r="E22" s="7" t="s">
        <v>26</v>
      </c>
      <c r="G22" s="13">
        <v>0.8</v>
      </c>
      <c r="I22" s="2" t="s">
        <v>27</v>
      </c>
      <c r="J22" s="3">
        <f>A22/0.62137</f>
        <v>14.001319664612064</v>
      </c>
      <c r="K22" s="14"/>
      <c r="L22" s="3">
        <f>C22/0.62137</f>
        <v>14.001319664612064</v>
      </c>
    </row>
    <row r="23" spans="1:12" ht="28.5" customHeight="1">
      <c r="A23" s="1">
        <f>A22+G22</f>
        <v>9.5</v>
      </c>
      <c r="C23" s="3">
        <f>C22+G22</f>
        <v>9.5</v>
      </c>
      <c r="E23" s="7" t="s">
        <v>26</v>
      </c>
      <c r="G23" s="13">
        <v>0.6000000000000001</v>
      </c>
      <c r="I23" s="2" t="s">
        <v>28</v>
      </c>
      <c r="J23" s="3">
        <f>A23/0.62137</f>
        <v>15.28879733492122</v>
      </c>
      <c r="K23" s="14"/>
      <c r="L23" s="3">
        <f>C23/0.62137</f>
        <v>15.28879733492122</v>
      </c>
    </row>
    <row r="24" spans="1:12" ht="28.5" customHeight="1">
      <c r="A24" s="1">
        <f>A23+G23</f>
        <v>10.1</v>
      </c>
      <c r="C24" s="3">
        <f>C23+G23</f>
        <v>10.1</v>
      </c>
      <c r="E24" s="8" t="s">
        <v>24</v>
      </c>
      <c r="G24" s="13">
        <v>0.4</v>
      </c>
      <c r="I24" s="2" t="s">
        <v>29</v>
      </c>
      <c r="J24" s="3">
        <f>A24/0.62137</f>
        <v>16.254405587653086</v>
      </c>
      <c r="K24" s="14"/>
      <c r="L24" s="3">
        <f>C24/0.62137</f>
        <v>16.254405587653086</v>
      </c>
    </row>
    <row r="25" spans="1:12" ht="28.5" customHeight="1">
      <c r="A25" s="1">
        <f>A24+G24</f>
        <v>10.5</v>
      </c>
      <c r="C25" s="3">
        <f>C24+G24</f>
        <v>10.5</v>
      </c>
      <c r="E25" s="2" t="s">
        <v>21</v>
      </c>
      <c r="G25" s="13">
        <v>0.5</v>
      </c>
      <c r="I25" s="2" t="s">
        <v>30</v>
      </c>
      <c r="J25" s="3">
        <f>A25/0.62137</f>
        <v>16.898144422807665</v>
      </c>
      <c r="K25" s="14"/>
      <c r="L25" s="3">
        <f>C25/0.62137</f>
        <v>16.898144422807665</v>
      </c>
    </row>
    <row r="26" spans="1:12" ht="28.5" customHeight="1">
      <c r="A26" s="1">
        <f>A25+G25</f>
        <v>11</v>
      </c>
      <c r="C26" s="3">
        <f>C25+G25</f>
        <v>11</v>
      </c>
      <c r="E26" s="2" t="s">
        <v>31</v>
      </c>
      <c r="G26" s="13">
        <v>0.2</v>
      </c>
      <c r="I26" s="2" t="s">
        <v>32</v>
      </c>
      <c r="J26" s="3">
        <f>A26/0.62137</f>
        <v>17.702817966750885</v>
      </c>
      <c r="K26" s="14"/>
      <c r="L26" s="3">
        <f>C26/0.62137</f>
        <v>17.702817966750885</v>
      </c>
    </row>
    <row r="27" spans="1:12" ht="28.5" customHeight="1">
      <c r="A27" s="1">
        <f>A26+G26</f>
        <v>11.2</v>
      </c>
      <c r="C27" s="3">
        <f>C26+G26</f>
        <v>11.2</v>
      </c>
      <c r="E27" s="5" t="s">
        <v>33</v>
      </c>
      <c r="G27" s="13">
        <v>0.2</v>
      </c>
      <c r="I27" s="2" t="s">
        <v>32</v>
      </c>
      <c r="J27" s="3">
        <f>A27/0.62137</f>
        <v>18.024687384328175</v>
      </c>
      <c r="K27" s="14"/>
      <c r="L27" s="3">
        <f>C27/0.62137</f>
        <v>18.024687384328175</v>
      </c>
    </row>
    <row r="28" spans="1:12" ht="28.5" customHeight="1">
      <c r="A28" s="1">
        <f>A27+G27</f>
        <v>11.399999999999999</v>
      </c>
      <c r="C28" s="3">
        <f>C27+G27</f>
        <v>11.399999999999999</v>
      </c>
      <c r="E28" s="2" t="s">
        <v>31</v>
      </c>
      <c r="G28" s="13">
        <v>0.1</v>
      </c>
      <c r="I28" s="2" t="s">
        <v>34</v>
      </c>
      <c r="J28" s="3">
        <f>A28/0.62137</f>
        <v>18.34655680190546</v>
      </c>
      <c r="K28" s="14"/>
      <c r="L28" s="3">
        <f>C28/0.62137</f>
        <v>18.34655680190546</v>
      </c>
    </row>
    <row r="29" spans="1:12" ht="28.5" customHeight="1">
      <c r="A29" s="1">
        <f>A28+G28</f>
        <v>11.499999999999998</v>
      </c>
      <c r="C29" s="3">
        <f>C28+G28</f>
        <v>11.499999999999998</v>
      </c>
      <c r="E29" s="8" t="s">
        <v>24</v>
      </c>
      <c r="G29" s="13">
        <v>1.3</v>
      </c>
      <c r="I29" s="2" t="s">
        <v>35</v>
      </c>
      <c r="J29" s="3">
        <f>A29/0.62137</f>
        <v>18.507491510694106</v>
      </c>
      <c r="K29" s="14"/>
      <c r="L29" s="3">
        <f>C29/0.62137</f>
        <v>18.507491510694106</v>
      </c>
    </row>
    <row r="30" spans="1:12" ht="28.5" customHeight="1">
      <c r="A30" s="1">
        <f>A29+G29</f>
        <v>12.799999999999999</v>
      </c>
      <c r="C30" s="3">
        <f>C29+G29</f>
        <v>12.799999999999999</v>
      </c>
      <c r="E30" s="7" t="s">
        <v>26</v>
      </c>
      <c r="G30" s="13">
        <v>1.2</v>
      </c>
      <c r="I30" s="2" t="s">
        <v>36</v>
      </c>
      <c r="J30" s="3">
        <f>A30/0.62137</f>
        <v>20.599642724946484</v>
      </c>
      <c r="K30" s="14"/>
      <c r="L30" s="3">
        <f>C30/0.62137</f>
        <v>20.599642724946484</v>
      </c>
    </row>
    <row r="31" spans="1:12" ht="28.5" customHeight="1">
      <c r="A31" s="1">
        <f>A30+G30</f>
        <v>13.999999999999998</v>
      </c>
      <c r="C31" s="3">
        <f>C30+G30</f>
        <v>13.999999999999998</v>
      </c>
      <c r="E31" s="8" t="s">
        <v>24</v>
      </c>
      <c r="G31" s="13">
        <v>0.7</v>
      </c>
      <c r="I31" s="2" t="s">
        <v>37</v>
      </c>
      <c r="J31" s="3">
        <f>A31/0.62137</f>
        <v>22.530859230410215</v>
      </c>
      <c r="K31" s="14"/>
      <c r="L31" s="3">
        <f>C31/0.62137</f>
        <v>22.530859230410215</v>
      </c>
    </row>
    <row r="32" spans="1:12" ht="28.5" customHeight="1">
      <c r="A32" s="1">
        <f>A31+G31</f>
        <v>14.699999999999998</v>
      </c>
      <c r="C32" s="3">
        <f>C31+G31</f>
        <v>14.699999999999998</v>
      </c>
      <c r="E32" s="2" t="s">
        <v>21</v>
      </c>
      <c r="G32" s="13">
        <v>6.9</v>
      </c>
      <c r="I32" s="2" t="s">
        <v>38</v>
      </c>
      <c r="J32" s="3">
        <f>A32/0.62137</f>
        <v>23.657402191930725</v>
      </c>
      <c r="K32" s="14"/>
      <c r="L32" s="3">
        <f>C32/0.62137</f>
        <v>23.657402191930725</v>
      </c>
    </row>
    <row r="33" spans="1:12" ht="28.5" customHeight="1">
      <c r="A33" s="1">
        <f>A32+G32</f>
        <v>21.599999999999998</v>
      </c>
      <c r="C33" s="3">
        <f>C32+G32</f>
        <v>21.599999999999998</v>
      </c>
      <c r="E33" s="8" t="s">
        <v>24</v>
      </c>
      <c r="G33" s="13">
        <v>0.30000000000000004</v>
      </c>
      <c r="I33" s="2" t="s">
        <v>39</v>
      </c>
      <c r="J33" s="3">
        <f>A33/0.62137</f>
        <v>34.76189709834719</v>
      </c>
      <c r="K33" s="14"/>
      <c r="L33" s="3">
        <f>C33/0.62137</f>
        <v>34.76189709834719</v>
      </c>
    </row>
    <row r="34" spans="1:12" ht="28.5" customHeight="1">
      <c r="A34" s="1">
        <f>A33+G33</f>
        <v>21.9</v>
      </c>
      <c r="C34" s="3">
        <f>C33+G33</f>
        <v>21.9</v>
      </c>
      <c r="E34" s="2" t="s">
        <v>21</v>
      </c>
      <c r="G34" s="13">
        <v>7.5</v>
      </c>
      <c r="I34" s="2" t="s">
        <v>40</v>
      </c>
      <c r="J34" s="3">
        <f>A34/0.62137</f>
        <v>35.244701224713125</v>
      </c>
      <c r="K34" s="14"/>
      <c r="L34" s="3">
        <f>C34/0.62137</f>
        <v>35.244701224713125</v>
      </c>
    </row>
    <row r="35" spans="1:14" ht="28.5" customHeight="1">
      <c r="A35" s="1">
        <f>A34+G34</f>
        <v>29.4</v>
      </c>
      <c r="C35" s="3">
        <f>C34+G34</f>
        <v>29.4</v>
      </c>
      <c r="E35" s="2" t="s">
        <v>21</v>
      </c>
      <c r="I35" s="5" t="s">
        <v>41</v>
      </c>
      <c r="J35" s="3">
        <f>A35/0.62137</f>
        <v>47.31480438386146</v>
      </c>
      <c r="K35" s="14"/>
      <c r="L35" s="3">
        <f>C35/0.62137</f>
        <v>47.31480438386146</v>
      </c>
      <c r="M35" s="8"/>
      <c r="N35" s="8"/>
    </row>
    <row r="36" spans="3:15" ht="28.5" customHeight="1">
      <c r="C36" s="1"/>
      <c r="E36" s="7" t="s">
        <v>42</v>
      </c>
      <c r="G36" s="1"/>
      <c r="I36" s="5" t="s">
        <v>43</v>
      </c>
      <c r="K36" s="14"/>
      <c r="M36" s="8"/>
      <c r="N36" s="8"/>
      <c r="O36" s="8"/>
    </row>
    <row r="37" spans="3:15" ht="28.5" customHeight="1">
      <c r="C37" s="1"/>
      <c r="E37" s="7" t="s">
        <v>44</v>
      </c>
      <c r="G37" s="1"/>
      <c r="I37" s="5" t="s">
        <v>45</v>
      </c>
      <c r="K37" s="14"/>
      <c r="M37" s="8"/>
      <c r="N37" s="8"/>
      <c r="O37" s="8"/>
    </row>
    <row r="38" spans="3:15" ht="28.5" customHeight="1">
      <c r="C38" s="1"/>
      <c r="E38" s="7"/>
      <c r="G38" s="1"/>
      <c r="I38" s="5"/>
      <c r="K38" s="14"/>
      <c r="O38" s="8"/>
    </row>
    <row r="39" spans="3:15" ht="28.5" customHeight="1">
      <c r="C39" s="1"/>
      <c r="E39" s="7"/>
      <c r="G39" s="1"/>
      <c r="I39" s="7">
        <v>2</v>
      </c>
      <c r="K39" s="14"/>
      <c r="M39" s="8"/>
      <c r="N39" s="8"/>
      <c r="O39" s="8"/>
    </row>
    <row r="40" spans="1:11" ht="28.5" customHeight="1">
      <c r="A40" s="1" t="s">
        <v>0</v>
      </c>
      <c r="C40" s="1"/>
      <c r="E40" s="5"/>
      <c r="G40" s="1"/>
      <c r="I40" s="7" t="s">
        <v>46</v>
      </c>
      <c r="K40" s="14"/>
    </row>
    <row r="41" spans="3:11" ht="7.5" customHeight="1">
      <c r="C41" s="1"/>
      <c r="E41" s="5"/>
      <c r="F41" s="9"/>
      <c r="G41" s="1"/>
      <c r="H41" s="8"/>
      <c r="I41" s="5"/>
      <c r="K41" s="14"/>
    </row>
    <row r="42" spans="1:12" ht="26.25" customHeight="1">
      <c r="A42" s="1" t="s">
        <v>14</v>
      </c>
      <c r="B42" s="8"/>
      <c r="C42" s="6" t="s">
        <v>15</v>
      </c>
      <c r="D42" s="8"/>
      <c r="E42" s="5" t="s">
        <v>16</v>
      </c>
      <c r="F42" s="8"/>
      <c r="G42" s="10" t="s">
        <v>17</v>
      </c>
      <c r="H42" s="8"/>
      <c r="I42" s="5" t="s">
        <v>18</v>
      </c>
      <c r="J42" s="6" t="s">
        <v>2</v>
      </c>
      <c r="K42" s="11"/>
      <c r="L42" s="6" t="s">
        <v>15</v>
      </c>
    </row>
    <row r="43" spans="3:11" ht="6.75" customHeight="1">
      <c r="C43" s="1"/>
      <c r="E43" s="5"/>
      <c r="F43" s="9"/>
      <c r="G43" s="1"/>
      <c r="H43" s="8"/>
      <c r="I43" s="5"/>
      <c r="K43" s="14"/>
    </row>
    <row r="44" spans="1:12" ht="28.5" customHeight="1">
      <c r="A44" s="1">
        <f>A35</f>
        <v>29.4</v>
      </c>
      <c r="C44" s="1">
        <v>0</v>
      </c>
      <c r="E44" s="2" t="s">
        <v>21</v>
      </c>
      <c r="G44" s="13">
        <v>0.5</v>
      </c>
      <c r="I44" s="2" t="s">
        <v>47</v>
      </c>
      <c r="J44" s="3">
        <f>A44/0.62137</f>
        <v>47.31480438386146</v>
      </c>
      <c r="K44" s="14"/>
      <c r="L44" s="3">
        <f>C44/0.62137</f>
        <v>0</v>
      </c>
    </row>
    <row r="45" spans="1:12" ht="28.5" customHeight="1">
      <c r="A45" s="1">
        <f>A44+G44</f>
        <v>29.9</v>
      </c>
      <c r="C45" s="3">
        <f>C44+G44</f>
        <v>0.5</v>
      </c>
      <c r="E45" s="8" t="s">
        <v>24</v>
      </c>
      <c r="G45" s="13">
        <v>2</v>
      </c>
      <c r="I45" s="2" t="s">
        <v>48</v>
      </c>
      <c r="J45" s="3">
        <f>A45/0.62137</f>
        <v>48.11947792780468</v>
      </c>
      <c r="K45" s="14"/>
      <c r="L45" s="3">
        <f>C45/0.62137</f>
        <v>0.8046735439432221</v>
      </c>
    </row>
    <row r="46" spans="1:12" ht="28.5" customHeight="1">
      <c r="A46" s="1">
        <f>A45+G45</f>
        <v>31.9</v>
      </c>
      <c r="C46" s="3">
        <f>C45+G45</f>
        <v>2.5</v>
      </c>
      <c r="E46" s="8" t="s">
        <v>24</v>
      </c>
      <c r="G46" s="13">
        <v>1.9</v>
      </c>
      <c r="I46" s="2" t="s">
        <v>49</v>
      </c>
      <c r="J46" s="3">
        <f>A46/0.62137</f>
        <v>51.33817210357757</v>
      </c>
      <c r="K46" s="14"/>
      <c r="L46" s="3">
        <f>C46/0.62137</f>
        <v>4.02336771971611</v>
      </c>
    </row>
    <row r="47" spans="1:12" ht="28.5" customHeight="1">
      <c r="A47" s="1">
        <f>A46+G46</f>
        <v>33.8</v>
      </c>
      <c r="C47" s="3">
        <f>C46+G46</f>
        <v>4.4</v>
      </c>
      <c r="E47" s="2" t="s">
        <v>21</v>
      </c>
      <c r="G47" s="13">
        <v>6.2</v>
      </c>
      <c r="I47" s="2" t="s">
        <v>50</v>
      </c>
      <c r="J47" s="3">
        <f>A47/0.62137</f>
        <v>54.395931570561814</v>
      </c>
      <c r="K47" s="14"/>
      <c r="L47" s="3">
        <f>C47/0.62137</f>
        <v>7.081127186700355</v>
      </c>
    </row>
    <row r="48" spans="1:12" ht="28.5" customHeight="1">
      <c r="A48" s="1">
        <f>A47+G47</f>
        <v>40</v>
      </c>
      <c r="C48" s="3">
        <f>C47+G47</f>
        <v>10.600000000000001</v>
      </c>
      <c r="E48" s="8" t="s">
        <v>24</v>
      </c>
      <c r="G48" s="13">
        <v>1.5</v>
      </c>
      <c r="I48" s="2" t="s">
        <v>51</v>
      </c>
      <c r="J48" s="3">
        <f>A48/0.62137</f>
        <v>64.37388351545776</v>
      </c>
      <c r="K48" s="14"/>
      <c r="L48" s="3">
        <f>C48/0.62137</f>
        <v>17.05907913159631</v>
      </c>
    </row>
    <row r="49" spans="1:12" ht="28.5" customHeight="1">
      <c r="A49" s="1">
        <f>A48+G48</f>
        <v>41.5</v>
      </c>
      <c r="C49" s="3">
        <f>C48+G48</f>
        <v>12.100000000000001</v>
      </c>
      <c r="E49" s="7" t="s">
        <v>52</v>
      </c>
      <c r="G49" s="13">
        <v>9</v>
      </c>
      <c r="I49" s="2" t="s">
        <v>53</v>
      </c>
      <c r="J49" s="3">
        <f>A49/0.62137</f>
        <v>66.78790414728743</v>
      </c>
      <c r="K49" s="14"/>
      <c r="L49" s="3">
        <f>C49/0.62137</f>
        <v>19.473099763425978</v>
      </c>
    </row>
    <row r="50" spans="1:12" ht="28.5" customHeight="1">
      <c r="A50" s="1">
        <f>A49+G49</f>
        <v>50.5</v>
      </c>
      <c r="C50" s="3">
        <f>C49+G49</f>
        <v>21.1</v>
      </c>
      <c r="E50" s="8" t="s">
        <v>24</v>
      </c>
      <c r="G50" s="13">
        <v>3.8</v>
      </c>
      <c r="I50" s="2" t="s">
        <v>54</v>
      </c>
      <c r="J50" s="3">
        <f>A50/0.62137</f>
        <v>81.27202793826544</v>
      </c>
      <c r="K50" s="14"/>
      <c r="L50" s="3">
        <f>C50/0.62137</f>
        <v>33.957223554403974</v>
      </c>
    </row>
    <row r="51" spans="1:12" ht="28.5" customHeight="1">
      <c r="A51" s="1">
        <f>A50+G50</f>
        <v>54.3</v>
      </c>
      <c r="C51" s="3">
        <f>C50+G50</f>
        <v>24.900000000000002</v>
      </c>
      <c r="E51" s="2" t="s">
        <v>55</v>
      </c>
      <c r="G51" s="13">
        <v>2.1</v>
      </c>
      <c r="I51" s="2" t="s">
        <v>56</v>
      </c>
      <c r="J51" s="3">
        <f>A51/0.62137</f>
        <v>87.38754687223391</v>
      </c>
      <c r="K51" s="14"/>
      <c r="L51" s="3">
        <f>C51/0.62137</f>
        <v>40.07274248837246</v>
      </c>
    </row>
    <row r="52" spans="1:11" ht="28.5" customHeight="1">
      <c r="A52" s="1">
        <f>A51+G51</f>
        <v>56.4</v>
      </c>
      <c r="C52" s="3">
        <f>C51+G51</f>
        <v>27.000000000000004</v>
      </c>
      <c r="E52" s="7" t="s">
        <v>57</v>
      </c>
      <c r="G52" s="13">
        <v>0</v>
      </c>
      <c r="I52" s="2" t="s">
        <v>58</v>
      </c>
      <c r="K52" s="14"/>
    </row>
    <row r="53" spans="1:12" ht="28.5" customHeight="1">
      <c r="A53" s="1">
        <f>A52+G52</f>
        <v>56.4</v>
      </c>
      <c r="C53" s="3">
        <f>C52+G52</f>
        <v>27.000000000000004</v>
      </c>
      <c r="E53" s="7" t="s">
        <v>52</v>
      </c>
      <c r="G53" s="13">
        <v>0</v>
      </c>
      <c r="I53" s="2" t="s">
        <v>59</v>
      </c>
      <c r="J53" s="3">
        <f>A53/0.62137</f>
        <v>90.76717575679545</v>
      </c>
      <c r="K53" s="14"/>
      <c r="L53" s="3">
        <f>C53/0.62137</f>
        <v>43.452371372934</v>
      </c>
    </row>
    <row r="54" spans="1:14" ht="28.5" customHeight="1">
      <c r="A54" s="1">
        <f>A53+G53</f>
        <v>56.4</v>
      </c>
      <c r="C54" s="3">
        <f>C53+G53</f>
        <v>27.000000000000004</v>
      </c>
      <c r="E54" s="2" t="s">
        <v>55</v>
      </c>
      <c r="I54" s="5" t="s">
        <v>60</v>
      </c>
      <c r="J54" s="3">
        <f>A54/0.62137</f>
        <v>90.76717575679545</v>
      </c>
      <c r="K54" s="14"/>
      <c r="L54" s="3">
        <f>C54/0.62137</f>
        <v>43.452371372934</v>
      </c>
      <c r="M54" s="8"/>
      <c r="N54" s="8"/>
    </row>
    <row r="55" spans="3:15" ht="28.5" customHeight="1">
      <c r="C55" s="1"/>
      <c r="E55" s="7" t="s">
        <v>42</v>
      </c>
      <c r="G55" s="1"/>
      <c r="I55" s="5" t="s">
        <v>61</v>
      </c>
      <c r="K55" s="14"/>
      <c r="M55" s="8"/>
      <c r="N55" s="8"/>
      <c r="O55" s="8"/>
    </row>
    <row r="56" spans="3:15" ht="28.5" customHeight="1">
      <c r="C56" s="1"/>
      <c r="E56" s="7" t="s">
        <v>44</v>
      </c>
      <c r="G56" s="1"/>
      <c r="I56" s="5" t="s">
        <v>62</v>
      </c>
      <c r="K56" s="14"/>
      <c r="M56" s="8"/>
      <c r="N56" s="8"/>
      <c r="O56" s="8"/>
    </row>
    <row r="57" spans="3:15" ht="28.5" customHeight="1">
      <c r="C57" s="1"/>
      <c r="D57" s="2" t="s">
        <v>63</v>
      </c>
      <c r="E57" s="7"/>
      <c r="G57" s="1"/>
      <c r="I57" s="5"/>
      <c r="K57" s="14"/>
      <c r="O57" s="8"/>
    </row>
    <row r="58" spans="3:15" ht="28.5" customHeight="1">
      <c r="C58" s="1"/>
      <c r="E58" s="7"/>
      <c r="G58" s="1"/>
      <c r="I58" s="7">
        <v>3</v>
      </c>
      <c r="K58" s="14"/>
      <c r="M58" s="8"/>
      <c r="N58" s="8"/>
      <c r="O58" s="8"/>
    </row>
    <row r="59" spans="1:11" ht="28.5" customHeight="1">
      <c r="A59" s="1" t="s">
        <v>0</v>
      </c>
      <c r="C59" s="1"/>
      <c r="E59" s="5"/>
      <c r="G59" s="1"/>
      <c r="I59" s="7" t="s">
        <v>64</v>
      </c>
      <c r="K59" s="14"/>
    </row>
    <row r="60" spans="3:11" ht="7.5" customHeight="1">
      <c r="C60" s="1"/>
      <c r="E60" s="5"/>
      <c r="F60" s="9"/>
      <c r="G60" s="1"/>
      <c r="H60" s="8"/>
      <c r="I60" s="5"/>
      <c r="K60" s="14"/>
    </row>
    <row r="61" spans="1:12" ht="26.25" customHeight="1">
      <c r="A61" s="1" t="s">
        <v>14</v>
      </c>
      <c r="B61" s="8"/>
      <c r="C61" s="6" t="s">
        <v>15</v>
      </c>
      <c r="D61" s="8"/>
      <c r="E61" s="5" t="s">
        <v>16</v>
      </c>
      <c r="F61" s="8"/>
      <c r="G61" s="10" t="s">
        <v>17</v>
      </c>
      <c r="H61" s="8"/>
      <c r="I61" s="5" t="s">
        <v>18</v>
      </c>
      <c r="J61" s="6" t="s">
        <v>2</v>
      </c>
      <c r="K61" s="11"/>
      <c r="L61" s="6" t="s">
        <v>15</v>
      </c>
    </row>
    <row r="62" spans="3:11" ht="6.75" customHeight="1">
      <c r="C62" s="1"/>
      <c r="E62" s="5"/>
      <c r="F62" s="9"/>
      <c r="G62" s="1"/>
      <c r="H62" s="8"/>
      <c r="I62" s="5"/>
      <c r="K62" s="14"/>
    </row>
    <row r="63" spans="1:12" ht="28.5" customHeight="1">
      <c r="A63" s="1">
        <f>A54</f>
        <v>56.4</v>
      </c>
      <c r="C63" s="1">
        <v>0</v>
      </c>
      <c r="E63" s="2" t="s">
        <v>55</v>
      </c>
      <c r="G63" s="13">
        <v>8</v>
      </c>
      <c r="I63" s="2" t="s">
        <v>59</v>
      </c>
      <c r="J63" s="3">
        <f>A63/0.62137</f>
        <v>90.76717575679545</v>
      </c>
      <c r="K63" s="14"/>
      <c r="L63" s="3">
        <f>C63/0.62137</f>
        <v>0</v>
      </c>
    </row>
    <row r="64" spans="1:12" ht="28.5" customHeight="1">
      <c r="A64" s="1">
        <f>A63+G63</f>
        <v>64.4</v>
      </c>
      <c r="C64" s="3">
        <f>C63+G63</f>
        <v>8</v>
      </c>
      <c r="E64" s="7" t="s">
        <v>52</v>
      </c>
      <c r="G64" s="13">
        <v>1.9</v>
      </c>
      <c r="I64" s="2" t="s">
        <v>65</v>
      </c>
      <c r="J64" s="3">
        <f>A64/0.62137</f>
        <v>103.64195245988702</v>
      </c>
      <c r="K64" s="14"/>
      <c r="L64" s="3">
        <f>C64/0.62137</f>
        <v>12.874776703091554</v>
      </c>
    </row>
    <row r="65" spans="1:12" ht="28.5" customHeight="1">
      <c r="A65" s="1">
        <f>A64+G64</f>
        <v>66.30000000000001</v>
      </c>
      <c r="C65" s="3">
        <f>C64+G64</f>
        <v>9.9</v>
      </c>
      <c r="E65" s="7" t="s">
        <v>52</v>
      </c>
      <c r="G65" s="13">
        <v>11.7</v>
      </c>
      <c r="I65" s="2" t="s">
        <v>66</v>
      </c>
      <c r="J65" s="3">
        <f>A65/0.62137</f>
        <v>106.69971192687127</v>
      </c>
      <c r="K65" s="14"/>
      <c r="L65" s="3">
        <f>C65/0.62137</f>
        <v>15.932536170075798</v>
      </c>
    </row>
    <row r="66" spans="1:12" ht="28.5" customHeight="1">
      <c r="A66" s="1">
        <f>A65+G65</f>
        <v>78.00000000000001</v>
      </c>
      <c r="C66" s="3">
        <f>C65+G65</f>
        <v>21.6</v>
      </c>
      <c r="E66" s="8" t="s">
        <v>24</v>
      </c>
      <c r="G66" s="13">
        <v>0.4</v>
      </c>
      <c r="I66" s="2" t="s">
        <v>67</v>
      </c>
      <c r="J66" s="3">
        <f>A66/0.62137</f>
        <v>125.52907285514267</v>
      </c>
      <c r="K66" s="14"/>
      <c r="L66" s="3">
        <f>C66/0.62137</f>
        <v>34.7618970983472</v>
      </c>
    </row>
    <row r="67" spans="1:12" ht="28.5" customHeight="1">
      <c r="A67" s="1">
        <f>A66+G66</f>
        <v>78.40000000000002</v>
      </c>
      <c r="C67" s="3">
        <f>C66+G66</f>
        <v>22</v>
      </c>
      <c r="E67" s="8" t="s">
        <v>24</v>
      </c>
      <c r="G67" s="13">
        <v>1.2</v>
      </c>
      <c r="I67" s="2" t="s">
        <v>68</v>
      </c>
      <c r="J67" s="3">
        <f>A67/0.62137</f>
        <v>126.17281169029727</v>
      </c>
      <c r="K67" s="14"/>
      <c r="L67" s="3">
        <f>C67/0.62137</f>
        <v>35.40563593350177</v>
      </c>
    </row>
    <row r="68" spans="1:12" ht="28.5" customHeight="1">
      <c r="A68" s="1">
        <f>A67+G67</f>
        <v>79.60000000000002</v>
      </c>
      <c r="C68" s="3">
        <f>C67+G67</f>
        <v>23.2</v>
      </c>
      <c r="E68" s="8" t="s">
        <v>69</v>
      </c>
      <c r="G68" s="13">
        <v>0.1</v>
      </c>
      <c r="I68" s="2" t="s">
        <v>70</v>
      </c>
      <c r="J68" s="3">
        <f>A68/0.62137</f>
        <v>128.104028195761</v>
      </c>
      <c r="K68" s="14"/>
      <c r="L68" s="3">
        <f>C68/0.62137</f>
        <v>37.33685243896551</v>
      </c>
    </row>
    <row r="69" spans="1:12" ht="28.5" customHeight="1">
      <c r="A69" s="1">
        <f>A68+G68</f>
        <v>79.70000000000002</v>
      </c>
      <c r="C69" s="3">
        <f>C68+G68</f>
        <v>23.3</v>
      </c>
      <c r="E69" s="2" t="s">
        <v>21</v>
      </c>
      <c r="G69" s="13">
        <v>0.30000000000000004</v>
      </c>
      <c r="I69" s="2" t="s">
        <v>71</v>
      </c>
      <c r="J69" s="3">
        <f>A69/0.62137</f>
        <v>128.26496290454963</v>
      </c>
      <c r="K69" s="14"/>
      <c r="L69" s="3">
        <f>C69/0.62137</f>
        <v>37.49778714775415</v>
      </c>
    </row>
    <row r="70" spans="1:12" ht="28.5" customHeight="1">
      <c r="A70" s="1">
        <f>A69+G69</f>
        <v>80.00000000000001</v>
      </c>
      <c r="C70" s="3">
        <f>C69+G69</f>
        <v>23.6</v>
      </c>
      <c r="E70" s="8" t="s">
        <v>24</v>
      </c>
      <c r="G70" s="13">
        <v>0.5</v>
      </c>
      <c r="I70" s="2" t="s">
        <v>72</v>
      </c>
      <c r="J70" s="3">
        <f>A70/0.62137</f>
        <v>128.74776703091555</v>
      </c>
      <c r="K70" s="14"/>
      <c r="L70" s="3">
        <f>C70/0.62137</f>
        <v>37.98059127412009</v>
      </c>
    </row>
    <row r="71" spans="1:12" ht="28.5" customHeight="1">
      <c r="A71" s="1">
        <f>A70+G70</f>
        <v>80.50000000000001</v>
      </c>
      <c r="C71" s="3">
        <f>C70+G70</f>
        <v>24.1</v>
      </c>
      <c r="E71" s="2" t="s">
        <v>21</v>
      </c>
      <c r="G71" s="13">
        <v>0.7</v>
      </c>
      <c r="I71" s="2" t="s">
        <v>73</v>
      </c>
      <c r="J71" s="3">
        <f>A71/0.62137</f>
        <v>129.5524405748588</v>
      </c>
      <c r="K71" s="14"/>
      <c r="L71" s="3">
        <f>C71/0.62137</f>
        <v>38.78526481806331</v>
      </c>
    </row>
    <row r="72" spans="1:12" ht="28.5" customHeight="1">
      <c r="A72" s="1">
        <f>A71+G71</f>
        <v>81.20000000000002</v>
      </c>
      <c r="C72" s="3">
        <f>C71+G71</f>
        <v>24.8</v>
      </c>
      <c r="E72" s="2" t="s">
        <v>21</v>
      </c>
      <c r="G72" s="13">
        <v>4.9</v>
      </c>
      <c r="I72" s="2" t="s">
        <v>74</v>
      </c>
      <c r="J72" s="3">
        <f>A72/0.62137</f>
        <v>130.6789835363793</v>
      </c>
      <c r="K72" s="14"/>
      <c r="L72" s="3">
        <f>C72/0.62137</f>
        <v>39.91180777958382</v>
      </c>
    </row>
    <row r="73" spans="1:12" ht="28.5" customHeight="1">
      <c r="A73" s="1">
        <f>A72+G72</f>
        <v>86.10000000000002</v>
      </c>
      <c r="C73" s="3">
        <f>C72+G72</f>
        <v>29.700000000000003</v>
      </c>
      <c r="E73" s="7" t="s">
        <v>52</v>
      </c>
      <c r="G73" s="13">
        <v>3.4</v>
      </c>
      <c r="I73" s="2" t="s">
        <v>75</v>
      </c>
      <c r="J73" s="3">
        <f>A73/0.62137</f>
        <v>138.56478426702287</v>
      </c>
      <c r="K73" s="14"/>
      <c r="L73" s="3">
        <f>C73/0.62137</f>
        <v>47.7976085102274</v>
      </c>
    </row>
    <row r="74" spans="1:12" ht="28.5" customHeight="1">
      <c r="A74" s="1">
        <f>A73+G73</f>
        <v>89.50000000000003</v>
      </c>
      <c r="C74" s="3">
        <f>C73+G73</f>
        <v>33.1</v>
      </c>
      <c r="E74" s="2" t="s">
        <v>21</v>
      </c>
      <c r="G74" s="3">
        <v>0.1</v>
      </c>
      <c r="I74" s="2" t="s">
        <v>76</v>
      </c>
      <c r="J74" s="3">
        <f>A74/0.62137</f>
        <v>144.0365643658368</v>
      </c>
      <c r="K74" s="14"/>
      <c r="L74" s="3">
        <f>C74/0.62137</f>
        <v>53.26938860904131</v>
      </c>
    </row>
    <row r="75" spans="1:12" ht="28.5" customHeight="1">
      <c r="A75" s="1">
        <f>A74+G74</f>
        <v>89.60000000000002</v>
      </c>
      <c r="C75" s="3">
        <f>C74+G74</f>
        <v>33.2</v>
      </c>
      <c r="E75" s="8" t="s">
        <v>24</v>
      </c>
      <c r="G75" s="3">
        <v>1.9</v>
      </c>
      <c r="I75" s="2" t="s">
        <v>77</v>
      </c>
      <c r="J75" s="3">
        <f>A75/0.62137</f>
        <v>144.19749907462543</v>
      </c>
      <c r="K75" s="14"/>
      <c r="L75" s="3">
        <f>C75/0.62137</f>
        <v>53.43032331782995</v>
      </c>
    </row>
    <row r="76" spans="1:15" ht="28.5" customHeight="1">
      <c r="A76" s="1">
        <f>A75+G75</f>
        <v>91.50000000000003</v>
      </c>
      <c r="C76" s="3">
        <f>C75+G75</f>
        <v>35.1</v>
      </c>
      <c r="E76" s="8" t="s">
        <v>24</v>
      </c>
      <c r="G76" s="3">
        <v>1.5</v>
      </c>
      <c r="I76" s="2" t="s">
        <v>78</v>
      </c>
      <c r="J76" s="3">
        <f>A76/0.62137</f>
        <v>147.2552585416097</v>
      </c>
      <c r="K76" s="14"/>
      <c r="L76" s="3">
        <f>C76/0.62137</f>
        <v>56.488082784814196</v>
      </c>
      <c r="O76" s="8"/>
    </row>
    <row r="77" spans="1:12" ht="28.5" customHeight="1">
      <c r="A77" s="1">
        <f>A76+G76</f>
        <v>93.00000000000003</v>
      </c>
      <c r="C77" s="3">
        <f>C76+G76</f>
        <v>36.6</v>
      </c>
      <c r="E77" s="5" t="s">
        <v>21</v>
      </c>
      <c r="G77" s="3">
        <v>0.73</v>
      </c>
      <c r="I77" s="2" t="s">
        <v>79</v>
      </c>
      <c r="J77" s="3">
        <f>A77/0.62137</f>
        <v>149.66927917343935</v>
      </c>
      <c r="K77" s="14"/>
      <c r="L77" s="3">
        <f>C77/0.62137</f>
        <v>58.90210341664386</v>
      </c>
    </row>
    <row r="78" spans="1:12" ht="28.5" customHeight="1">
      <c r="A78" s="1">
        <f>A77+G77</f>
        <v>93.73000000000003</v>
      </c>
      <c r="C78" s="3">
        <f>C77+G77</f>
        <v>37.33</v>
      </c>
      <c r="E78" s="5" t="s">
        <v>21</v>
      </c>
      <c r="G78" s="3">
        <v>0.1</v>
      </c>
      <c r="I78" s="2" t="s">
        <v>80</v>
      </c>
      <c r="J78" s="3">
        <f>A78/0.62137</f>
        <v>150.84410254759646</v>
      </c>
      <c r="K78" s="14"/>
      <c r="L78" s="3">
        <f>C78/0.62137</f>
        <v>60.07692679080096</v>
      </c>
    </row>
    <row r="79" spans="1:12" ht="28.5" customHeight="1">
      <c r="A79" s="1">
        <f>A78+G78</f>
        <v>93.83000000000003</v>
      </c>
      <c r="C79" s="3">
        <f>C78+G78</f>
        <v>37.43</v>
      </c>
      <c r="E79" s="5" t="s">
        <v>81</v>
      </c>
      <c r="G79" s="3">
        <v>0.2</v>
      </c>
      <c r="I79" s="2" t="s">
        <v>82</v>
      </c>
      <c r="J79" s="3">
        <f>A79/0.62137</f>
        <v>151.0050372563851</v>
      </c>
      <c r="K79" s="14"/>
      <c r="L79" s="3">
        <f>C79/0.62137</f>
        <v>60.237861499589606</v>
      </c>
    </row>
    <row r="80" spans="1:14" ht="28.5" customHeight="1">
      <c r="A80" s="1">
        <f>A79+G79</f>
        <v>94.03000000000003</v>
      </c>
      <c r="C80" s="3">
        <f>C79+G79</f>
        <v>37.63</v>
      </c>
      <c r="E80" s="8" t="s">
        <v>24</v>
      </c>
      <c r="I80" s="2" t="s">
        <v>83</v>
      </c>
      <c r="J80" s="3">
        <f>A80/0.62137</f>
        <v>151.3269066739624</v>
      </c>
      <c r="K80" s="14"/>
      <c r="L80" s="3">
        <f>C80/0.62137</f>
        <v>60.5597309171669</v>
      </c>
      <c r="M80" s="8"/>
      <c r="N80" s="8"/>
    </row>
    <row r="81" spans="3:15" ht="28.5" customHeight="1">
      <c r="C81" s="1"/>
      <c r="E81" s="7" t="s">
        <v>42</v>
      </c>
      <c r="G81" s="1"/>
      <c r="I81" s="5" t="s">
        <v>84</v>
      </c>
      <c r="K81" s="14"/>
      <c r="M81" s="8"/>
      <c r="N81" s="8"/>
      <c r="O81" s="8"/>
    </row>
    <row r="82" spans="3:15" ht="28.5" customHeight="1">
      <c r="C82" s="1"/>
      <c r="E82" s="7" t="s">
        <v>44</v>
      </c>
      <c r="G82" s="1"/>
      <c r="I82" s="5" t="s">
        <v>85</v>
      </c>
      <c r="K82" s="14"/>
      <c r="M82" s="8"/>
      <c r="N82" s="8"/>
      <c r="O82" s="8"/>
    </row>
    <row r="83" ht="28.5" customHeight="1">
      <c r="D83" s="2" t="s">
        <v>86</v>
      </c>
    </row>
    <row r="84" spans="3:15" ht="28.5" customHeight="1">
      <c r="C84" s="1"/>
      <c r="E84" s="7"/>
      <c r="G84" s="1"/>
      <c r="I84" s="7">
        <v>4</v>
      </c>
      <c r="K84" s="14"/>
      <c r="M84" s="8"/>
      <c r="N84" s="8"/>
      <c r="O84" s="8"/>
    </row>
    <row r="85" spans="1:11" ht="28.5" customHeight="1">
      <c r="A85" s="1" t="s">
        <v>0</v>
      </c>
      <c r="C85" s="1"/>
      <c r="E85" s="5"/>
      <c r="G85" s="1"/>
      <c r="I85" s="7" t="s">
        <v>87</v>
      </c>
      <c r="K85" s="14"/>
    </row>
    <row r="86" spans="3:11" ht="7.5" customHeight="1">
      <c r="C86" s="1"/>
      <c r="E86" s="5"/>
      <c r="F86" s="9"/>
      <c r="G86" s="1"/>
      <c r="H86" s="8"/>
      <c r="I86" s="5"/>
      <c r="K86" s="14"/>
    </row>
    <row r="87" spans="1:12" ht="26.25" customHeight="1">
      <c r="A87" s="1" t="s">
        <v>14</v>
      </c>
      <c r="B87" s="8"/>
      <c r="C87" s="6" t="s">
        <v>15</v>
      </c>
      <c r="D87" s="8"/>
      <c r="E87" s="5" t="s">
        <v>16</v>
      </c>
      <c r="F87" s="8"/>
      <c r="G87" s="10" t="s">
        <v>17</v>
      </c>
      <c r="H87" s="8"/>
      <c r="I87" s="5" t="s">
        <v>18</v>
      </c>
      <c r="J87" s="6" t="s">
        <v>2</v>
      </c>
      <c r="K87" s="11"/>
      <c r="L87" s="6" t="s">
        <v>15</v>
      </c>
    </row>
    <row r="88" spans="3:11" ht="6.75" customHeight="1">
      <c r="C88" s="1"/>
      <c r="E88" s="5"/>
      <c r="F88" s="9"/>
      <c r="G88" s="1"/>
      <c r="H88" s="8"/>
      <c r="I88" s="5"/>
      <c r="K88" s="14"/>
    </row>
    <row r="89" spans="1:12" ht="28.5" customHeight="1">
      <c r="A89" s="1">
        <f>A80</f>
        <v>94.03000000000003</v>
      </c>
      <c r="C89" s="1">
        <v>0</v>
      </c>
      <c r="E89" s="8" t="s">
        <v>24</v>
      </c>
      <c r="G89" s="3">
        <v>1.2</v>
      </c>
      <c r="I89" s="2" t="s">
        <v>88</v>
      </c>
      <c r="J89" s="3">
        <f>A89/0.62137</f>
        <v>151.3269066739624</v>
      </c>
      <c r="K89" s="14"/>
      <c r="L89" s="3">
        <f>C89/0.62137</f>
        <v>0</v>
      </c>
    </row>
    <row r="90" spans="1:13" ht="28.5" customHeight="1">
      <c r="A90" s="1">
        <f>A89+G89</f>
        <v>95.23000000000003</v>
      </c>
      <c r="C90" s="3">
        <f>C89+G89</f>
        <v>1.2</v>
      </c>
      <c r="E90" s="8" t="s">
        <v>69</v>
      </c>
      <c r="G90" s="3">
        <v>1.7000000000000002</v>
      </c>
      <c r="I90" s="2" t="s">
        <v>89</v>
      </c>
      <c r="J90" s="3">
        <f>A90/0.62137</f>
        <v>153.25812317942615</v>
      </c>
      <c r="K90" s="14"/>
      <c r="L90" s="3">
        <f>C90/0.62137</f>
        <v>1.931216505463733</v>
      </c>
      <c r="M90" s="14"/>
    </row>
    <row r="91" spans="1:13" ht="28.5" customHeight="1">
      <c r="A91" s="1">
        <f>A90+G90</f>
        <v>96.93000000000004</v>
      </c>
      <c r="C91" s="3">
        <f>C90+G90</f>
        <v>2.9000000000000004</v>
      </c>
      <c r="E91" s="8" t="s">
        <v>69</v>
      </c>
      <c r="G91" s="3">
        <v>3</v>
      </c>
      <c r="I91" s="2" t="s">
        <v>89</v>
      </c>
      <c r="J91" s="3">
        <f>A91/0.62137</f>
        <v>155.9940132288331</v>
      </c>
      <c r="K91" s="14"/>
      <c r="L91" s="3">
        <f>C91/0.62137</f>
        <v>4.6671065548706885</v>
      </c>
      <c r="M91" s="14"/>
    </row>
    <row r="92" spans="1:13" ht="28.5" customHeight="1">
      <c r="A92" s="1">
        <f>A91+G91</f>
        <v>99.93000000000004</v>
      </c>
      <c r="C92" s="3">
        <f>C91+G91</f>
        <v>5.9</v>
      </c>
      <c r="E92" s="7" t="s">
        <v>90</v>
      </c>
      <c r="G92" s="3">
        <v>5.1</v>
      </c>
      <c r="I92" s="2" t="s">
        <v>91</v>
      </c>
      <c r="J92" s="3">
        <f>A92/0.62137</f>
        <v>160.82205449249244</v>
      </c>
      <c r="K92" s="14"/>
      <c r="L92" s="3">
        <f>C92/0.62137</f>
        <v>9.495147818530022</v>
      </c>
      <c r="M92" s="14"/>
    </row>
    <row r="93" spans="2:13" ht="28.5" customHeight="1">
      <c r="B93" s="3"/>
      <c r="E93" s="7"/>
      <c r="I93" s="2" t="s">
        <v>92</v>
      </c>
      <c r="K93" s="14"/>
      <c r="M93" s="14"/>
    </row>
    <row r="94" spans="1:13" ht="28.5" customHeight="1">
      <c r="A94" s="1">
        <f>SUM(G92+A92)</f>
        <v>105.03000000000003</v>
      </c>
      <c r="B94" s="3"/>
      <c r="C94" s="3">
        <f>SUM(G92+C92)</f>
        <v>11</v>
      </c>
      <c r="E94" s="2" t="s">
        <v>55</v>
      </c>
      <c r="G94" s="3">
        <v>1.8</v>
      </c>
      <c r="I94" s="2" t="s">
        <v>93</v>
      </c>
      <c r="J94" s="3">
        <f>A94/0.62137</f>
        <v>169.02972464071328</v>
      </c>
      <c r="K94" s="14"/>
      <c r="L94" s="3">
        <f>C94/0.62137</f>
        <v>17.702817966750885</v>
      </c>
      <c r="M94" s="14"/>
    </row>
    <row r="95" spans="1:13" ht="28.5" customHeight="1">
      <c r="A95" s="1">
        <f>A94+G94</f>
        <v>106.83000000000003</v>
      </c>
      <c r="C95" s="3">
        <f>C94+G94</f>
        <v>12.8</v>
      </c>
      <c r="E95" s="8" t="s">
        <v>24</v>
      </c>
      <c r="G95" s="3">
        <v>2.6</v>
      </c>
      <c r="I95" s="2" t="s">
        <v>94</v>
      </c>
      <c r="J95" s="3">
        <f>A95/0.62137</f>
        <v>171.9265493989089</v>
      </c>
      <c r="K95" s="14"/>
      <c r="L95" s="3">
        <f>C95/0.62137</f>
        <v>20.599642724946488</v>
      </c>
      <c r="M95" s="14"/>
    </row>
    <row r="96" spans="1:13" ht="28.5" customHeight="1">
      <c r="A96" s="1">
        <f>A95+G95</f>
        <v>109.43000000000002</v>
      </c>
      <c r="C96" s="3">
        <f>C95+G95</f>
        <v>15.4</v>
      </c>
      <c r="E96" s="8" t="s">
        <v>24</v>
      </c>
      <c r="G96" s="3">
        <v>0.8</v>
      </c>
      <c r="I96" s="2" t="s">
        <v>95</v>
      </c>
      <c r="J96" s="3">
        <f>A96/0.62137</f>
        <v>176.11085182741363</v>
      </c>
      <c r="K96" s="14"/>
      <c r="L96" s="3">
        <f>C96/0.62137</f>
        <v>24.783945153451242</v>
      </c>
      <c r="M96" s="14"/>
    </row>
    <row r="97" spans="1:13" ht="28.5" customHeight="1">
      <c r="A97" s="1">
        <f>A96+G96</f>
        <v>110.23000000000002</v>
      </c>
      <c r="C97" s="3">
        <f>C96+G96</f>
        <v>16.2</v>
      </c>
      <c r="E97" s="8" t="s">
        <v>24</v>
      </c>
      <c r="G97" s="3">
        <v>0.7</v>
      </c>
      <c r="I97" s="2" t="s">
        <v>96</v>
      </c>
      <c r="J97" s="3">
        <f>A97/0.62137</f>
        <v>177.39832949772278</v>
      </c>
      <c r="K97" s="14"/>
      <c r="L97" s="3">
        <f>C97/0.62137</f>
        <v>26.071422823760397</v>
      </c>
      <c r="M97" s="14"/>
    </row>
    <row r="98" spans="1:13" ht="28.5" customHeight="1">
      <c r="A98" s="1">
        <f>A97+G97</f>
        <v>110.93000000000002</v>
      </c>
      <c r="C98" s="3">
        <f>C97+G97</f>
        <v>16.9</v>
      </c>
      <c r="E98" s="8" t="s">
        <v>24</v>
      </c>
      <c r="G98" s="3">
        <v>0.2</v>
      </c>
      <c r="I98" s="2" t="s">
        <v>32</v>
      </c>
      <c r="J98" s="3">
        <f>A98/0.62137</f>
        <v>178.52487245924328</v>
      </c>
      <c r="K98" s="14"/>
      <c r="L98" s="3">
        <f>C98/0.62137</f>
        <v>27.197965785280907</v>
      </c>
      <c r="M98" s="14"/>
    </row>
    <row r="99" spans="1:13" ht="28.5" customHeight="1">
      <c r="A99" s="1">
        <f>A98+G98</f>
        <v>111.13000000000002</v>
      </c>
      <c r="C99" s="3">
        <f>C98+G98</f>
        <v>17.099999999999998</v>
      </c>
      <c r="E99" s="2" t="s">
        <v>55</v>
      </c>
      <c r="G99" s="3">
        <v>1.9</v>
      </c>
      <c r="I99" s="2" t="s">
        <v>97</v>
      </c>
      <c r="J99" s="3">
        <f>A99/0.62137</f>
        <v>178.84674187682057</v>
      </c>
      <c r="K99" s="14"/>
      <c r="L99" s="3">
        <f>C99/0.62137</f>
        <v>27.519835202858193</v>
      </c>
      <c r="M99" s="14"/>
    </row>
    <row r="100" spans="2:13" ht="28.5" customHeight="1">
      <c r="B100" s="3"/>
      <c r="C100" s="3">
        <f>C99+0.4</f>
        <v>17.499999999999996</v>
      </c>
      <c r="F100" s="5" t="s">
        <v>98</v>
      </c>
      <c r="K100" s="14"/>
      <c r="L100" s="3">
        <f>C100/0.62137</f>
        <v>28.16357403801277</v>
      </c>
      <c r="M100" s="14"/>
    </row>
    <row r="101" spans="1:13" ht="28.5" customHeight="1">
      <c r="A101" s="1">
        <f>SUM(G99+A99)</f>
        <v>113.03000000000003</v>
      </c>
      <c r="B101" s="3"/>
      <c r="C101" s="3">
        <f>SUM(G99+C99)</f>
        <v>18.999999999999996</v>
      </c>
      <c r="E101" s="8" t="s">
        <v>24</v>
      </c>
      <c r="G101" s="3">
        <v>1.6</v>
      </c>
      <c r="I101" s="2" t="s">
        <v>99</v>
      </c>
      <c r="J101" s="3">
        <f>A101/0.62137</f>
        <v>181.90450134380484</v>
      </c>
      <c r="K101" s="14"/>
      <c r="L101" s="3">
        <f>C101/0.62137</f>
        <v>30.577594669842433</v>
      </c>
      <c r="M101" s="14"/>
    </row>
    <row r="102" spans="1:9" s="2" customFormat="1" ht="28.5" customHeight="1">
      <c r="A102" s="1">
        <f>A101+G101</f>
        <v>114.63000000000002</v>
      </c>
      <c r="C102" s="3">
        <f>C101+G101</f>
        <v>20.599999999999998</v>
      </c>
      <c r="E102" s="2" t="s">
        <v>100</v>
      </c>
      <c r="G102" s="3">
        <v>0.7</v>
      </c>
      <c r="I102" s="2" t="s">
        <v>99</v>
      </c>
    </row>
    <row r="103" spans="1:13" ht="28.5" customHeight="1">
      <c r="A103" s="1">
        <f>A102+G102</f>
        <v>115.33000000000003</v>
      </c>
      <c r="C103" s="3">
        <f>C102+G102</f>
        <v>21.299999999999997</v>
      </c>
      <c r="E103" s="8" t="s">
        <v>24</v>
      </c>
      <c r="G103" s="3">
        <v>3.8</v>
      </c>
      <c r="I103" s="2" t="s">
        <v>101</v>
      </c>
      <c r="J103" s="3">
        <f>A103/0.62137</f>
        <v>185.60599964594365</v>
      </c>
      <c r="K103" s="14"/>
      <c r="L103" s="3">
        <f>C103/0.62137</f>
        <v>34.27909297198126</v>
      </c>
      <c r="M103" s="14"/>
    </row>
    <row r="104" spans="5:13" ht="28.5" customHeight="1">
      <c r="E104" s="7" t="s">
        <v>57</v>
      </c>
      <c r="G104" s="3">
        <v>0</v>
      </c>
      <c r="I104" s="2" t="s">
        <v>67</v>
      </c>
      <c r="K104" s="14"/>
      <c r="M104" s="14"/>
    </row>
    <row r="105" spans="1:13" ht="28.5" customHeight="1">
      <c r="A105" s="1">
        <f>A103+G103</f>
        <v>119.13000000000002</v>
      </c>
      <c r="C105" s="3">
        <f>C103+G103</f>
        <v>25.099999999999998</v>
      </c>
      <c r="E105" s="8" t="s">
        <v>24</v>
      </c>
      <c r="G105" s="3">
        <v>2</v>
      </c>
      <c r="I105" s="2" t="s">
        <v>102</v>
      </c>
      <c r="J105" s="3">
        <f>A105/0.62137</f>
        <v>191.72151857991213</v>
      </c>
      <c r="K105" s="14"/>
      <c r="L105" s="3">
        <f>C105/0.62137</f>
        <v>40.394611905949745</v>
      </c>
      <c r="M105" s="14"/>
    </row>
    <row r="106" spans="1:13" ht="28.5" customHeight="1">
      <c r="A106" s="1">
        <f>A105+G105</f>
        <v>121.13000000000002</v>
      </c>
      <c r="C106" s="3">
        <f>C105+G105</f>
        <v>27.099999999999998</v>
      </c>
      <c r="E106" s="2" t="s">
        <v>55</v>
      </c>
      <c r="G106" s="3">
        <v>8.7</v>
      </c>
      <c r="I106" s="2" t="s">
        <v>103</v>
      </c>
      <c r="J106" s="3">
        <f>A106/0.62137</f>
        <v>194.94021275568502</v>
      </c>
      <c r="K106" s="14"/>
      <c r="L106" s="3">
        <f>C106/0.62137</f>
        <v>43.613306081722634</v>
      </c>
      <c r="M106" s="14"/>
    </row>
    <row r="107" spans="1:13" ht="28.5" customHeight="1">
      <c r="A107" s="1">
        <f>A106+G106</f>
        <v>129.83</v>
      </c>
      <c r="C107" s="3">
        <f>C106+G106</f>
        <v>35.8</v>
      </c>
      <c r="G107" s="3" t="s">
        <v>104</v>
      </c>
      <c r="J107" s="3">
        <f>A107/0.62137</f>
        <v>208.94153242029708</v>
      </c>
      <c r="K107" s="14"/>
      <c r="L107" s="3">
        <f>C107/0.62137</f>
        <v>57.6146257463347</v>
      </c>
      <c r="M107" s="14"/>
    </row>
    <row r="108" spans="2:13" ht="28.5" customHeight="1">
      <c r="B108" s="15" t="s">
        <v>105</v>
      </c>
      <c r="K108" s="14"/>
      <c r="M108" s="14"/>
    </row>
    <row r="109" spans="2:13" ht="28.5" customHeight="1">
      <c r="B109" s="15" t="s">
        <v>106</v>
      </c>
      <c r="K109" s="14"/>
      <c r="M109" s="14"/>
    </row>
    <row r="110" ht="28.5" customHeight="1">
      <c r="K110" s="14"/>
    </row>
    <row r="111" spans="1:13" ht="28.5" customHeight="1">
      <c r="A111" s="1">
        <f>SUM(G106+A106)</f>
        <v>129.83</v>
      </c>
      <c r="B111" s="3"/>
      <c r="C111" s="3">
        <f>SUM(G106+C106)</f>
        <v>35.8</v>
      </c>
      <c r="E111" s="7" t="s">
        <v>90</v>
      </c>
      <c r="G111" s="3">
        <v>9.5</v>
      </c>
      <c r="I111" s="2" t="s">
        <v>107</v>
      </c>
      <c r="J111" s="3">
        <f>A111/0.62137</f>
        <v>208.94153242029708</v>
      </c>
      <c r="K111" s="14"/>
      <c r="L111" s="3">
        <f>C111/0.62137</f>
        <v>57.6146257463347</v>
      </c>
      <c r="M111" s="14"/>
    </row>
    <row r="112" spans="1:12" ht="28.5" customHeight="1">
      <c r="A112" s="1">
        <f>A111+G111</f>
        <v>139.33</v>
      </c>
      <c r="C112" s="3">
        <f>C111+G111</f>
        <v>45.3</v>
      </c>
      <c r="E112" s="8" t="s">
        <v>24</v>
      </c>
      <c r="G112" s="13">
        <v>9.6</v>
      </c>
      <c r="I112" s="2" t="s">
        <v>108</v>
      </c>
      <c r="J112" s="3">
        <f>A112/0.62137</f>
        <v>224.2303297552183</v>
      </c>
      <c r="K112" s="14"/>
      <c r="L112" s="3">
        <f>C112/0.62137</f>
        <v>72.90342308125592</v>
      </c>
    </row>
    <row r="113" spans="1:14" ht="28.5" customHeight="1">
      <c r="A113" s="1">
        <f>A112+G112</f>
        <v>148.93</v>
      </c>
      <c r="C113" s="3">
        <f>C112+G112</f>
        <v>54.9</v>
      </c>
      <c r="E113" s="2" t="s">
        <v>21</v>
      </c>
      <c r="I113" s="5" t="s">
        <v>109</v>
      </c>
      <c r="J113" s="3">
        <f>A113/0.62137</f>
        <v>239.68006179892816</v>
      </c>
      <c r="K113" s="14"/>
      <c r="L113" s="3">
        <f>C113/0.62137</f>
        <v>88.35315512496578</v>
      </c>
      <c r="M113" s="8"/>
      <c r="N113" s="8"/>
    </row>
    <row r="114" spans="3:15" ht="28.5" customHeight="1">
      <c r="C114" s="1"/>
      <c r="E114" s="7" t="s">
        <v>42</v>
      </c>
      <c r="G114" s="1"/>
      <c r="I114" s="5" t="s">
        <v>110</v>
      </c>
      <c r="K114" s="14"/>
      <c r="M114" s="8"/>
      <c r="N114" s="8"/>
      <c r="O114" s="8"/>
    </row>
    <row r="115" spans="3:15" ht="28.5" customHeight="1">
      <c r="C115" s="1"/>
      <c r="E115" s="7" t="s">
        <v>44</v>
      </c>
      <c r="G115" s="1"/>
      <c r="I115" s="5" t="s">
        <v>111</v>
      </c>
      <c r="K115" s="14"/>
      <c r="M115" s="8"/>
      <c r="N115" s="8"/>
      <c r="O115" s="8"/>
    </row>
    <row r="116" spans="3:15" ht="28.5" customHeight="1">
      <c r="C116" s="1"/>
      <c r="D116" s="2" t="s">
        <v>112</v>
      </c>
      <c r="E116" s="7"/>
      <c r="G116" s="1"/>
      <c r="I116" s="5"/>
      <c r="K116" s="14"/>
      <c r="O116" s="8"/>
    </row>
    <row r="117" ht="28.5" customHeight="1">
      <c r="D117" s="2" t="s">
        <v>113</v>
      </c>
    </row>
    <row r="118" spans="3:15" ht="28.5" customHeight="1">
      <c r="C118" s="1"/>
      <c r="E118" s="7"/>
      <c r="G118" s="1"/>
      <c r="I118" s="7">
        <v>5</v>
      </c>
      <c r="K118" s="14"/>
      <c r="M118" s="8"/>
      <c r="N118" s="8"/>
      <c r="O118" s="8"/>
    </row>
    <row r="119" spans="1:11" ht="28.5" customHeight="1">
      <c r="A119" s="1" t="s">
        <v>0</v>
      </c>
      <c r="C119" s="1"/>
      <c r="E119" s="5"/>
      <c r="G119" s="1"/>
      <c r="I119" s="7" t="s">
        <v>114</v>
      </c>
      <c r="K119" s="14"/>
    </row>
    <row r="120" spans="3:11" ht="7.5" customHeight="1">
      <c r="C120" s="1"/>
      <c r="E120" s="5"/>
      <c r="F120" s="9"/>
      <c r="G120" s="1"/>
      <c r="H120" s="8"/>
      <c r="I120" s="5"/>
      <c r="K120" s="14"/>
    </row>
    <row r="121" spans="1:12" ht="26.25" customHeight="1">
      <c r="A121" s="1" t="s">
        <v>14</v>
      </c>
      <c r="B121" s="8"/>
      <c r="C121" s="6" t="s">
        <v>15</v>
      </c>
      <c r="D121" s="8"/>
      <c r="E121" s="5" t="s">
        <v>16</v>
      </c>
      <c r="F121" s="8"/>
      <c r="G121" s="10" t="s">
        <v>17</v>
      </c>
      <c r="H121" s="8"/>
      <c r="I121" s="5" t="s">
        <v>18</v>
      </c>
      <c r="J121" s="6" t="s">
        <v>2</v>
      </c>
      <c r="K121" s="11"/>
      <c r="L121" s="6" t="s">
        <v>15</v>
      </c>
    </row>
    <row r="122" spans="3:11" ht="6.75" customHeight="1">
      <c r="C122" s="1"/>
      <c r="E122" s="5"/>
      <c r="F122" s="9"/>
      <c r="G122" s="1"/>
      <c r="H122" s="8"/>
      <c r="I122" s="5"/>
      <c r="K122" s="14"/>
    </row>
    <row r="123" spans="1:12" ht="28.5" customHeight="1">
      <c r="A123" s="1">
        <f>A113</f>
        <v>148.93</v>
      </c>
      <c r="C123" s="1">
        <v>0</v>
      </c>
      <c r="E123" s="2" t="s">
        <v>21</v>
      </c>
      <c r="G123" s="3">
        <v>0</v>
      </c>
      <c r="I123" s="2" t="s">
        <v>108</v>
      </c>
      <c r="J123" s="3">
        <f>A123/0.62137</f>
        <v>239.68006179892816</v>
      </c>
      <c r="K123" s="14"/>
      <c r="L123" s="3">
        <f>C123/0.62137</f>
        <v>0</v>
      </c>
    </row>
    <row r="124" spans="1:12" ht="28.5" customHeight="1">
      <c r="A124" s="1">
        <f>A123+G123</f>
        <v>148.93</v>
      </c>
      <c r="C124" s="3">
        <f>C123+G123</f>
        <v>0</v>
      </c>
      <c r="E124" s="2" t="s">
        <v>21</v>
      </c>
      <c r="G124" s="13">
        <v>1.6</v>
      </c>
      <c r="I124" s="2" t="s">
        <v>115</v>
      </c>
      <c r="J124" s="3">
        <f>A124/0.62137</f>
        <v>239.68006179892816</v>
      </c>
      <c r="K124" s="14"/>
      <c r="L124" s="3">
        <f>C124/0.62137</f>
        <v>0</v>
      </c>
    </row>
    <row r="125" spans="1:12" ht="28.5" customHeight="1">
      <c r="A125" s="1">
        <f>A124+G124</f>
        <v>150.53</v>
      </c>
      <c r="C125" s="3">
        <f>C124+G124</f>
        <v>1.6</v>
      </c>
      <c r="E125" s="8" t="s">
        <v>24</v>
      </c>
      <c r="G125" s="13">
        <v>4.5</v>
      </c>
      <c r="I125" s="2" t="s">
        <v>116</v>
      </c>
      <c r="J125" s="3">
        <f>A125/0.62137</f>
        <v>242.25501713954645</v>
      </c>
      <c r="K125" s="14"/>
      <c r="L125" s="3">
        <f>C125/0.62137</f>
        <v>2.574955340618311</v>
      </c>
    </row>
    <row r="126" spans="1:12" ht="28.5" customHeight="1">
      <c r="A126" s="1">
        <f>A125+G125</f>
        <v>155.03</v>
      </c>
      <c r="C126" s="3">
        <f>C125+G125</f>
        <v>6.1</v>
      </c>
      <c r="E126" s="7" t="s">
        <v>52</v>
      </c>
      <c r="G126" s="13">
        <v>11.8</v>
      </c>
      <c r="I126" s="2" t="s">
        <v>117</v>
      </c>
      <c r="J126" s="3">
        <f>A126/0.62137</f>
        <v>249.49707903503545</v>
      </c>
      <c r="K126" s="14"/>
      <c r="L126" s="3">
        <f>C126/0.62137</f>
        <v>9.81701723610731</v>
      </c>
    </row>
    <row r="127" spans="1:12" ht="28.5" customHeight="1">
      <c r="A127" s="1">
        <f>A126+G126</f>
        <v>166.83</v>
      </c>
      <c r="C127" s="3">
        <f>C126+G126</f>
        <v>17.9</v>
      </c>
      <c r="E127" s="2" t="s">
        <v>21</v>
      </c>
      <c r="G127" s="13">
        <v>3.3</v>
      </c>
      <c r="I127" s="2" t="s">
        <v>118</v>
      </c>
      <c r="J127" s="3">
        <f>A127/0.62137</f>
        <v>268.4873746720955</v>
      </c>
      <c r="K127" s="14"/>
      <c r="L127" s="3">
        <f>C127/0.62137</f>
        <v>28.80731287316735</v>
      </c>
    </row>
    <row r="128" spans="1:12" ht="28.5" customHeight="1">
      <c r="A128" s="1">
        <f>A127+G127</f>
        <v>170.13000000000002</v>
      </c>
      <c r="C128" s="3">
        <f>C127+G127</f>
        <v>21.2</v>
      </c>
      <c r="E128" s="7" t="s">
        <v>52</v>
      </c>
      <c r="G128" s="13">
        <v>6.3</v>
      </c>
      <c r="I128" s="2" t="s">
        <v>119</v>
      </c>
      <c r="J128" s="3">
        <f>A128/0.62137</f>
        <v>273.7982200621208</v>
      </c>
      <c r="K128" s="14"/>
      <c r="L128" s="3">
        <f>C128/0.62137</f>
        <v>34.11815826319262</v>
      </c>
    </row>
    <row r="129" spans="1:14" ht="28.5" customHeight="1">
      <c r="A129" s="1">
        <f>A128+G128</f>
        <v>176.43000000000004</v>
      </c>
      <c r="C129" s="3">
        <f>C128+G128</f>
        <v>27.5</v>
      </c>
      <c r="E129" s="2" t="s">
        <v>21</v>
      </c>
      <c r="I129" s="5" t="s">
        <v>120</v>
      </c>
      <c r="J129" s="3">
        <f>A129/0.62137</f>
        <v>283.93710671580544</v>
      </c>
      <c r="K129" s="14"/>
      <c r="L129" s="3">
        <f>C129/0.62137</f>
        <v>44.25704491687722</v>
      </c>
      <c r="M129" s="8"/>
      <c r="N129" s="8"/>
    </row>
    <row r="130" spans="3:15" ht="28.5" customHeight="1">
      <c r="C130" s="1"/>
      <c r="E130" s="7" t="s">
        <v>42</v>
      </c>
      <c r="G130" s="1"/>
      <c r="I130" s="5" t="s">
        <v>121</v>
      </c>
      <c r="K130" s="14"/>
      <c r="M130" s="8"/>
      <c r="N130" s="8"/>
      <c r="O130" s="8"/>
    </row>
    <row r="131" spans="3:15" ht="28.5" customHeight="1">
      <c r="C131" s="1"/>
      <c r="E131" s="7" t="s">
        <v>44</v>
      </c>
      <c r="G131" s="1"/>
      <c r="I131" s="5" t="s">
        <v>122</v>
      </c>
      <c r="K131" s="14"/>
      <c r="M131" s="8"/>
      <c r="N131" s="8"/>
      <c r="O131" s="8"/>
    </row>
    <row r="132" spans="3:15" ht="28.5" customHeight="1">
      <c r="C132" s="1"/>
      <c r="E132" s="7"/>
      <c r="G132" s="1"/>
      <c r="I132" s="7">
        <v>6</v>
      </c>
      <c r="K132" s="14"/>
      <c r="M132" s="8"/>
      <c r="N132" s="8"/>
      <c r="O132" s="8"/>
    </row>
    <row r="133" spans="1:11" ht="28.5" customHeight="1">
      <c r="A133" s="1" t="s">
        <v>0</v>
      </c>
      <c r="C133" s="1"/>
      <c r="E133" s="5"/>
      <c r="G133" s="1"/>
      <c r="I133" s="7" t="s">
        <v>5</v>
      </c>
      <c r="K133" s="14"/>
    </row>
    <row r="134" spans="3:11" ht="7.5" customHeight="1">
      <c r="C134" s="1"/>
      <c r="E134" s="5"/>
      <c r="F134" s="9"/>
      <c r="G134" s="1"/>
      <c r="H134" s="8"/>
      <c r="I134" s="5"/>
      <c r="K134" s="14"/>
    </row>
    <row r="135" spans="1:12" ht="26.25" customHeight="1">
      <c r="A135" s="1" t="s">
        <v>14</v>
      </c>
      <c r="B135" s="8"/>
      <c r="C135" s="6" t="s">
        <v>15</v>
      </c>
      <c r="D135" s="8"/>
      <c r="E135" s="5" t="s">
        <v>16</v>
      </c>
      <c r="F135" s="8"/>
      <c r="G135" s="10" t="s">
        <v>17</v>
      </c>
      <c r="H135" s="8"/>
      <c r="I135" s="5" t="s">
        <v>18</v>
      </c>
      <c r="J135" s="6" t="s">
        <v>2</v>
      </c>
      <c r="K135" s="11"/>
      <c r="L135" s="6" t="s">
        <v>15</v>
      </c>
    </row>
    <row r="136" spans="3:11" ht="6.75" customHeight="1">
      <c r="C136" s="1"/>
      <c r="E136" s="5"/>
      <c r="F136" s="9"/>
      <c r="G136" s="1"/>
      <c r="H136" s="8"/>
      <c r="I136" s="5"/>
      <c r="K136" s="14"/>
    </row>
    <row r="137" spans="1:12" ht="28.5" customHeight="1">
      <c r="A137" s="1">
        <f>A129</f>
        <v>176.43000000000004</v>
      </c>
      <c r="C137" s="1">
        <v>0</v>
      </c>
      <c r="E137" s="2" t="s">
        <v>21</v>
      </c>
      <c r="G137" s="13">
        <v>0</v>
      </c>
      <c r="I137" s="2" t="s">
        <v>119</v>
      </c>
      <c r="J137" s="3">
        <f>A137/0.62137</f>
        <v>283.93710671580544</v>
      </c>
      <c r="K137" s="14"/>
      <c r="L137" s="3">
        <f>C137/0.62137</f>
        <v>0</v>
      </c>
    </row>
    <row r="138" spans="1:12" ht="28.5" customHeight="1">
      <c r="A138" s="1">
        <f>A137+G137</f>
        <v>176.43000000000004</v>
      </c>
      <c r="C138" s="3">
        <f>C137+G137</f>
        <v>0</v>
      </c>
      <c r="E138" s="8" t="s">
        <v>24</v>
      </c>
      <c r="G138" s="13">
        <v>2.6</v>
      </c>
      <c r="I138" s="2" t="s">
        <v>123</v>
      </c>
      <c r="J138" s="3">
        <f>A138/0.62137</f>
        <v>283.93710671580544</v>
      </c>
      <c r="K138" s="14"/>
      <c r="L138" s="3">
        <f>C138/0.62137</f>
        <v>0</v>
      </c>
    </row>
    <row r="139" spans="1:12" ht="28.5" customHeight="1">
      <c r="A139" s="1">
        <f>A138+G138</f>
        <v>179.03000000000003</v>
      </c>
      <c r="C139" s="3">
        <f>C138+G138</f>
        <v>2.6</v>
      </c>
      <c r="E139" s="7" t="s">
        <v>52</v>
      </c>
      <c r="G139" s="13">
        <v>1.7000000000000002</v>
      </c>
      <c r="I139" s="2" t="s">
        <v>124</v>
      </c>
      <c r="J139" s="3">
        <f>A139/0.62137</f>
        <v>288.1214091443102</v>
      </c>
      <c r="K139" s="14"/>
      <c r="L139" s="3">
        <f>C139/0.62137</f>
        <v>4.184302428504755</v>
      </c>
    </row>
    <row r="140" spans="1:12" ht="28.5" customHeight="1">
      <c r="A140" s="1">
        <f>A139+G139</f>
        <v>180.73000000000002</v>
      </c>
      <c r="C140" s="3">
        <f>C139+G139</f>
        <v>4.300000000000001</v>
      </c>
      <c r="E140" s="2" t="s">
        <v>21</v>
      </c>
      <c r="G140" s="13">
        <v>6.7</v>
      </c>
      <c r="I140" s="2" t="s">
        <v>125</v>
      </c>
      <c r="J140" s="3">
        <f>A140/0.62137</f>
        <v>290.8572991937171</v>
      </c>
      <c r="K140" s="14"/>
      <c r="L140" s="3">
        <f>C140/0.62137</f>
        <v>6.920192477911711</v>
      </c>
    </row>
    <row r="141" spans="1:12" ht="28.5" customHeight="1">
      <c r="A141" s="1">
        <f>A140+G140</f>
        <v>187.43</v>
      </c>
      <c r="C141" s="3">
        <f>C140+G140</f>
        <v>11</v>
      </c>
      <c r="E141" s="2" t="s">
        <v>21</v>
      </c>
      <c r="G141" s="13">
        <v>1.3</v>
      </c>
      <c r="I141" s="2" t="s">
        <v>126</v>
      </c>
      <c r="J141" s="3">
        <f>A141/0.62137</f>
        <v>301.6399246825562</v>
      </c>
      <c r="K141" s="14"/>
      <c r="L141" s="3">
        <f>C141/0.62137</f>
        <v>17.702817966750885</v>
      </c>
    </row>
    <row r="142" spans="1:12" ht="28.5" customHeight="1">
      <c r="A142" s="1">
        <f>A141+G141</f>
        <v>188.73000000000002</v>
      </c>
      <c r="C142" s="3">
        <f>C141+G141</f>
        <v>12.3</v>
      </c>
      <c r="E142" s="7" t="s">
        <v>52</v>
      </c>
      <c r="G142" s="13">
        <v>0.5</v>
      </c>
      <c r="I142" s="2" t="s">
        <v>127</v>
      </c>
      <c r="J142" s="3">
        <f>A142/0.62137</f>
        <v>303.7320758968086</v>
      </c>
      <c r="K142" s="14"/>
      <c r="L142" s="3">
        <f>C142/0.62137</f>
        <v>19.794969181003264</v>
      </c>
    </row>
    <row r="143" spans="1:12" ht="28.5" customHeight="1">
      <c r="A143" s="1">
        <f>A142+G142</f>
        <v>189.23000000000002</v>
      </c>
      <c r="C143" s="3">
        <f>C142+G142</f>
        <v>12.8</v>
      </c>
      <c r="E143" s="2" t="s">
        <v>21</v>
      </c>
      <c r="G143" s="13">
        <v>2.3</v>
      </c>
      <c r="I143" s="2" t="s">
        <v>128</v>
      </c>
      <c r="J143" s="3">
        <f>A143/0.62137</f>
        <v>304.53674944075186</v>
      </c>
      <c r="K143" s="14"/>
      <c r="L143" s="3">
        <f>C143/0.62137</f>
        <v>20.599642724946488</v>
      </c>
    </row>
    <row r="144" spans="1:12" ht="28.5" customHeight="1">
      <c r="A144" s="1">
        <f>A143+G143</f>
        <v>191.53000000000003</v>
      </c>
      <c r="C144" s="3">
        <f>C143+G143</f>
        <v>15.100000000000001</v>
      </c>
      <c r="E144" s="2" t="s">
        <v>21</v>
      </c>
      <c r="G144" s="13">
        <v>7.8</v>
      </c>
      <c r="I144" s="2" t="s">
        <v>67</v>
      </c>
      <c r="J144" s="3">
        <f>A144/0.62137</f>
        <v>308.23824774289074</v>
      </c>
      <c r="K144" s="14"/>
      <c r="L144" s="3">
        <f>C144/0.62137</f>
        <v>24.30114102708531</v>
      </c>
    </row>
    <row r="145" spans="1:12" ht="28.5" customHeight="1">
      <c r="A145" s="1">
        <f>A144+G144</f>
        <v>199.33000000000004</v>
      </c>
      <c r="C145" s="3">
        <f>C144+G144</f>
        <v>22.900000000000002</v>
      </c>
      <c r="E145" s="7" t="s">
        <v>26</v>
      </c>
      <c r="G145" s="13">
        <v>0.1</v>
      </c>
      <c r="I145" s="2" t="s">
        <v>129</v>
      </c>
      <c r="J145" s="3">
        <f>A145/0.62137</f>
        <v>320.791155028405</v>
      </c>
      <c r="K145" s="14"/>
      <c r="L145" s="3">
        <f>C145/0.62137</f>
        <v>36.85404831259957</v>
      </c>
    </row>
    <row r="146" spans="1:12" ht="28.5" customHeight="1">
      <c r="A146" s="1">
        <f>A145+G145</f>
        <v>199.43000000000004</v>
      </c>
      <c r="C146" s="3">
        <f>C145+G145</f>
        <v>23.000000000000004</v>
      </c>
      <c r="E146" s="8" t="s">
        <v>69</v>
      </c>
      <c r="G146" s="13">
        <v>0.1</v>
      </c>
      <c r="I146" s="2" t="s">
        <v>130</v>
      </c>
      <c r="J146" s="3">
        <f>A146/0.62137</f>
        <v>320.9520897371936</v>
      </c>
      <c r="K146" s="14"/>
      <c r="L146" s="3">
        <f>C146/0.62137</f>
        <v>37.014983021388225</v>
      </c>
    </row>
    <row r="147" spans="1:12" ht="28.5" customHeight="1">
      <c r="A147" s="1">
        <f>A146+G146</f>
        <v>199.53000000000003</v>
      </c>
      <c r="C147" s="3">
        <f>C146+G146</f>
        <v>23.100000000000005</v>
      </c>
      <c r="E147" s="7" t="s">
        <v>52</v>
      </c>
      <c r="G147" s="13">
        <v>4.2</v>
      </c>
      <c r="I147" s="2" t="s">
        <v>131</v>
      </c>
      <c r="J147" s="3">
        <f>A147/0.62137</f>
        <v>321.11302444598226</v>
      </c>
      <c r="K147" s="14"/>
      <c r="L147" s="3">
        <f>C147/0.62137</f>
        <v>37.17591773017687</v>
      </c>
    </row>
    <row r="148" spans="1:12" ht="28.5" customHeight="1">
      <c r="A148" s="1">
        <f>A147+G147</f>
        <v>203.73000000000002</v>
      </c>
      <c r="C148" s="3">
        <f>C147+G147</f>
        <v>27.300000000000004</v>
      </c>
      <c r="E148" s="8" t="s">
        <v>24</v>
      </c>
      <c r="G148" s="13">
        <v>8.6</v>
      </c>
      <c r="I148" s="2" t="s">
        <v>132</v>
      </c>
      <c r="J148" s="3">
        <f>A148/0.62137</f>
        <v>327.8722822151053</v>
      </c>
      <c r="K148" s="14"/>
      <c r="L148" s="3">
        <f>C148/0.62137</f>
        <v>43.93517549929994</v>
      </c>
    </row>
    <row r="149" spans="1:12" ht="28.5" customHeight="1">
      <c r="A149" s="1">
        <f>A148+G148</f>
        <v>212.33</v>
      </c>
      <c r="C149" s="3">
        <f>C148+G148</f>
        <v>35.900000000000006</v>
      </c>
      <c r="E149" s="8" t="s">
        <v>24</v>
      </c>
      <c r="G149" s="13">
        <v>1</v>
      </c>
      <c r="I149" s="2" t="s">
        <v>133</v>
      </c>
      <c r="J149" s="3">
        <f>A149/0.62137</f>
        <v>341.71266717092874</v>
      </c>
      <c r="K149" s="14"/>
      <c r="L149" s="3">
        <f>C149/0.62137</f>
        <v>57.775560455123355</v>
      </c>
    </row>
    <row r="150" spans="1:12" ht="28.5" customHeight="1">
      <c r="A150" s="1">
        <f>A149+G149</f>
        <v>213.33</v>
      </c>
      <c r="C150" s="3">
        <f>C149+G149</f>
        <v>36.900000000000006</v>
      </c>
      <c r="E150" s="8" t="s">
        <v>24</v>
      </c>
      <c r="G150" s="13">
        <v>7.8</v>
      </c>
      <c r="I150" s="2" t="s">
        <v>134</v>
      </c>
      <c r="J150" s="3">
        <f>A150/0.62137</f>
        <v>343.32201425881516</v>
      </c>
      <c r="K150" s="14"/>
      <c r="L150" s="3">
        <f>C150/0.62137</f>
        <v>59.3849075430098</v>
      </c>
    </row>
    <row r="151" spans="1:12" ht="28.5" customHeight="1">
      <c r="A151" s="1">
        <f>A150+G150</f>
        <v>221.13000000000002</v>
      </c>
      <c r="C151" s="3">
        <f>C150+G150</f>
        <v>44.7</v>
      </c>
      <c r="E151" s="8" t="s">
        <v>24</v>
      </c>
      <c r="G151" s="13">
        <v>1.3</v>
      </c>
      <c r="I151" s="2" t="s">
        <v>135</v>
      </c>
      <c r="J151" s="3">
        <f>A151/0.62137</f>
        <v>355.8749215443294</v>
      </c>
      <c r="K151" s="14"/>
      <c r="L151" s="3">
        <f>C151/0.62137</f>
        <v>71.93781482852407</v>
      </c>
    </row>
    <row r="152" spans="1:12" ht="28.5" customHeight="1">
      <c r="A152" s="1">
        <f>A151+G151</f>
        <v>222.43000000000004</v>
      </c>
      <c r="C152" s="3">
        <f>C151+G151</f>
        <v>46</v>
      </c>
      <c r="E152" s="2" t="s">
        <v>55</v>
      </c>
      <c r="G152" s="13">
        <v>7.1</v>
      </c>
      <c r="I152" s="2" t="s">
        <v>133</v>
      </c>
      <c r="J152" s="3">
        <f>A152/0.62137</f>
        <v>357.9670727585818</v>
      </c>
      <c r="K152" s="14"/>
      <c r="L152" s="3">
        <f>C152/0.62137</f>
        <v>74.02996604277644</v>
      </c>
    </row>
    <row r="153" spans="7:11" ht="28.5" customHeight="1">
      <c r="G153" s="13"/>
      <c r="K153" s="14"/>
    </row>
    <row r="154" spans="7:11" ht="28.5" customHeight="1">
      <c r="G154" s="13"/>
      <c r="K154" s="14"/>
    </row>
    <row r="155" spans="1:12" ht="28.5" customHeight="1">
      <c r="A155" s="1">
        <f>A152+G152</f>
        <v>229.53000000000003</v>
      </c>
      <c r="C155" s="3">
        <f>C152+G152</f>
        <v>53.1</v>
      </c>
      <c r="E155" s="2" t="s">
        <v>55</v>
      </c>
      <c r="G155" s="13">
        <v>0.5</v>
      </c>
      <c r="I155" s="2" t="s">
        <v>136</v>
      </c>
      <c r="J155" s="3">
        <f>A155/0.62137</f>
        <v>369.3934370825756</v>
      </c>
      <c r="K155" s="14"/>
      <c r="L155" s="3">
        <f>C155/0.62137</f>
        <v>85.45633036677019</v>
      </c>
    </row>
    <row r="156" spans="1:12" ht="28.5" customHeight="1">
      <c r="A156" s="1">
        <f>A155+G155</f>
        <v>230.03000000000003</v>
      </c>
      <c r="C156" s="3">
        <f>C155+G155</f>
        <v>53.6</v>
      </c>
      <c r="E156" s="8" t="s">
        <v>24</v>
      </c>
      <c r="G156" s="13">
        <v>1.3</v>
      </c>
      <c r="I156" s="2" t="s">
        <v>137</v>
      </c>
      <c r="J156" s="3">
        <f>A156/0.62137</f>
        <v>370.1981106265188</v>
      </c>
      <c r="K156" s="14"/>
      <c r="L156" s="3">
        <f>C156/0.62137</f>
        <v>86.26100391071341</v>
      </c>
    </row>
    <row r="157" spans="1:12" ht="28.5" customHeight="1">
      <c r="A157" s="1">
        <f>A156+G156</f>
        <v>231.33000000000004</v>
      </c>
      <c r="C157" s="3">
        <f>C156+G156</f>
        <v>54.9</v>
      </c>
      <c r="E157" s="7" t="s">
        <v>52</v>
      </c>
      <c r="G157" s="13">
        <v>3.9</v>
      </c>
      <c r="I157" s="2" t="s">
        <v>138</v>
      </c>
      <c r="J157" s="3">
        <f>A157/0.62137</f>
        <v>372.2902618407712</v>
      </c>
      <c r="K157" s="14"/>
      <c r="L157" s="3">
        <f>C157/0.62137</f>
        <v>88.35315512496578</v>
      </c>
    </row>
    <row r="158" spans="1:13" ht="28.5" customHeight="1">
      <c r="A158" s="1">
        <f>A157+G157</f>
        <v>235.23000000000005</v>
      </c>
      <c r="C158" s="3">
        <f>C157+G157</f>
        <v>58.8</v>
      </c>
      <c r="E158" s="2" t="s">
        <v>55</v>
      </c>
      <c r="G158" s="3">
        <v>0.5</v>
      </c>
      <c r="I158" s="2" t="s">
        <v>139</v>
      </c>
      <c r="J158" s="3">
        <f>A158/0.62137</f>
        <v>378.56671548352836</v>
      </c>
      <c r="K158" s="14"/>
      <c r="L158" s="3">
        <f>C158/0.62137</f>
        <v>94.62960876772291</v>
      </c>
      <c r="M158" s="14"/>
    </row>
    <row r="159" spans="1:13" ht="28.5" customHeight="1">
      <c r="A159" s="1">
        <f>A158+G158</f>
        <v>235.73000000000005</v>
      </c>
      <c r="C159" s="3">
        <f>C158+G158</f>
        <v>59.3</v>
      </c>
      <c r="E159" s="8" t="s">
        <v>24</v>
      </c>
      <c r="G159" s="3">
        <v>1.3</v>
      </c>
      <c r="I159" s="2" t="s">
        <v>140</v>
      </c>
      <c r="J159" s="3">
        <f>A159/0.62137</f>
        <v>379.3713890274716</v>
      </c>
      <c r="K159" s="14"/>
      <c r="L159" s="3">
        <f>C159/0.62137</f>
        <v>95.43428231166614</v>
      </c>
      <c r="M159" s="14"/>
    </row>
    <row r="160" spans="1:13" ht="28.5" customHeight="1">
      <c r="A160" s="1">
        <f>A159+G159</f>
        <v>237.03000000000006</v>
      </c>
      <c r="C160" s="3">
        <f>C159+G159</f>
        <v>60.599999999999994</v>
      </c>
      <c r="E160" s="2" t="s">
        <v>55</v>
      </c>
      <c r="G160" s="3">
        <v>3.6</v>
      </c>
      <c r="I160" s="2" t="s">
        <v>141</v>
      </c>
      <c r="J160" s="3">
        <f>A160/0.62137</f>
        <v>381.463540241724</v>
      </c>
      <c r="K160" s="14"/>
      <c r="L160" s="3">
        <f>C160/0.62137</f>
        <v>97.5264335259185</v>
      </c>
      <c r="M160" s="14"/>
    </row>
    <row r="161" spans="1:13" ht="28.5" customHeight="1">
      <c r="A161" s="1">
        <f>A160+G160</f>
        <v>240.63000000000005</v>
      </c>
      <c r="C161" s="3">
        <f>C160+G160</f>
        <v>64.19999999999999</v>
      </c>
      <c r="E161" s="8" t="s">
        <v>24</v>
      </c>
      <c r="G161" s="3">
        <v>0</v>
      </c>
      <c r="I161" s="2" t="s">
        <v>142</v>
      </c>
      <c r="J161" s="3">
        <f>A161/0.62137</f>
        <v>387.25718975811515</v>
      </c>
      <c r="K161" s="14"/>
      <c r="L161" s="3">
        <f>C161/0.62137</f>
        <v>103.3200830423097</v>
      </c>
      <c r="M161" s="14"/>
    </row>
    <row r="162" spans="1:13" ht="28.5" customHeight="1">
      <c r="A162" s="1">
        <f>A161+G161</f>
        <v>240.63000000000005</v>
      </c>
      <c r="C162" s="3">
        <f>C161+G161</f>
        <v>64.19999999999999</v>
      </c>
      <c r="E162" s="2" t="s">
        <v>55</v>
      </c>
      <c r="G162" s="3">
        <v>5.2</v>
      </c>
      <c r="I162" s="2" t="s">
        <v>143</v>
      </c>
      <c r="J162" s="3">
        <f>A162/0.62137</f>
        <v>387.25718975811515</v>
      </c>
      <c r="K162" s="14"/>
      <c r="L162" s="3">
        <f>C162/0.62137</f>
        <v>103.3200830423097</v>
      </c>
      <c r="M162" s="14"/>
    </row>
    <row r="163" spans="2:13" ht="28.5" customHeight="1">
      <c r="B163" s="3"/>
      <c r="F163" s="2" t="s">
        <v>144</v>
      </c>
      <c r="K163" s="14"/>
      <c r="M163" s="14"/>
    </row>
    <row r="164" spans="1:13" ht="28.5" customHeight="1">
      <c r="A164" s="1">
        <f>SUM(G162+A162)</f>
        <v>245.83000000000004</v>
      </c>
      <c r="B164" s="3"/>
      <c r="C164" s="3">
        <f>SUM(G162+C162)</f>
        <v>69.39999999999999</v>
      </c>
      <c r="E164" s="7" t="s">
        <v>26</v>
      </c>
      <c r="G164" s="3">
        <v>1.1</v>
      </c>
      <c r="I164" s="2" t="s">
        <v>145</v>
      </c>
      <c r="J164" s="3">
        <f>A164/0.62137</f>
        <v>395.6257946151247</v>
      </c>
      <c r="K164" s="14"/>
      <c r="L164" s="3">
        <f>C164/0.62137</f>
        <v>111.68868789931922</v>
      </c>
      <c r="M164" s="14"/>
    </row>
    <row r="165" spans="1:13" ht="28.5" customHeight="1">
      <c r="A165" s="1">
        <f>A164+G164</f>
        <v>246.93000000000004</v>
      </c>
      <c r="C165" s="3">
        <f>C164+G164</f>
        <v>70.49999999999999</v>
      </c>
      <c r="E165" s="2" t="s">
        <v>55</v>
      </c>
      <c r="G165" s="3">
        <v>3</v>
      </c>
      <c r="I165" s="2" t="s">
        <v>146</v>
      </c>
      <c r="J165" s="3">
        <f>A165/0.62137</f>
        <v>397.39607641179975</v>
      </c>
      <c r="K165" s="14"/>
      <c r="L165" s="3">
        <f>C165/0.62137</f>
        <v>113.4589696959943</v>
      </c>
      <c r="M165" s="14"/>
    </row>
    <row r="166" spans="2:13" ht="28.5" customHeight="1">
      <c r="B166" s="3"/>
      <c r="F166" s="2" t="s">
        <v>147</v>
      </c>
      <c r="K166" s="14"/>
      <c r="M166" s="14"/>
    </row>
    <row r="167" spans="1:13" ht="28.5" customHeight="1">
      <c r="A167" s="1">
        <f>SUM(G165+A165)</f>
        <v>249.93000000000004</v>
      </c>
      <c r="B167" s="3"/>
      <c r="C167" s="3">
        <f>SUM(G165+C165)</f>
        <v>73.49999999999999</v>
      </c>
      <c r="E167" s="8" t="s">
        <v>24</v>
      </c>
      <c r="G167" s="3">
        <v>0</v>
      </c>
      <c r="I167" s="2" t="s">
        <v>148</v>
      </c>
      <c r="J167" s="3">
        <f>A167/0.62137</f>
        <v>402.22411767545907</v>
      </c>
      <c r="K167" s="14"/>
      <c r="L167" s="3">
        <f>C167/0.62137</f>
        <v>118.28701095965363</v>
      </c>
      <c r="M167" s="14"/>
    </row>
    <row r="168" spans="1:13" ht="28.5" customHeight="1">
      <c r="A168" s="1">
        <f>A167+G167</f>
        <v>249.93000000000004</v>
      </c>
      <c r="C168" s="3">
        <f>C167+G167</f>
        <v>73.49999999999999</v>
      </c>
      <c r="E168" s="8" t="s">
        <v>24</v>
      </c>
      <c r="G168" s="3">
        <v>0.4</v>
      </c>
      <c r="I168" s="2" t="s">
        <v>149</v>
      </c>
      <c r="J168" s="3">
        <f>A168/0.62137</f>
        <v>402.22411767545907</v>
      </c>
      <c r="K168" s="14"/>
      <c r="L168" s="3">
        <f>C168/0.62137</f>
        <v>118.28701095965363</v>
      </c>
      <c r="M168" s="14"/>
    </row>
    <row r="169" spans="2:21" ht="28.5" customHeight="1">
      <c r="B169" s="3"/>
      <c r="E169" s="8"/>
      <c r="F169" s="2" t="s">
        <v>150</v>
      </c>
      <c r="K169" s="14"/>
      <c r="M169" s="14"/>
      <c r="N169" s="8"/>
      <c r="O169" s="8"/>
      <c r="P169" s="8"/>
      <c r="Q169" s="8"/>
      <c r="R169" s="8"/>
      <c r="S169" s="8"/>
      <c r="T169" s="8"/>
      <c r="U169" s="8"/>
    </row>
    <row r="170" spans="1:13" ht="28.5" customHeight="1">
      <c r="A170" s="1">
        <f>SUM(G168+A168)</f>
        <v>250.33000000000004</v>
      </c>
      <c r="B170" s="3"/>
      <c r="C170" s="3">
        <f>SUM(G168+C168)</f>
        <v>73.89999999999999</v>
      </c>
      <c r="E170" s="2" t="s">
        <v>55</v>
      </c>
      <c r="G170" s="3">
        <v>0.1</v>
      </c>
      <c r="I170" s="2" t="s">
        <v>151</v>
      </c>
      <c r="J170" s="3">
        <f>A170/0.62137</f>
        <v>402.86785651061365</v>
      </c>
      <c r="K170" s="14"/>
      <c r="L170" s="3">
        <f>C170/0.62137</f>
        <v>118.93074979480822</v>
      </c>
      <c r="M170" s="14"/>
    </row>
    <row r="171" spans="1:13" ht="28.5" customHeight="1">
      <c r="A171" s="1">
        <f>A170+G170</f>
        <v>250.43000000000004</v>
      </c>
      <c r="C171" s="3">
        <f>C170+G170</f>
        <v>73.99999999999999</v>
      </c>
      <c r="E171" s="8" t="s">
        <v>24</v>
      </c>
      <c r="I171" s="2" t="s">
        <v>152</v>
      </c>
      <c r="J171" s="3">
        <f>A171/0.62137</f>
        <v>403.0287912194023</v>
      </c>
      <c r="K171" s="14"/>
      <c r="L171" s="3">
        <f>C171/0.62137</f>
        <v>119.09168450359685</v>
      </c>
      <c r="M171" s="14"/>
    </row>
    <row r="172" spans="2:21" ht="28.5" customHeight="1">
      <c r="B172" s="3"/>
      <c r="E172" s="7" t="s">
        <v>42</v>
      </c>
      <c r="I172" s="2" t="s">
        <v>153</v>
      </c>
      <c r="K172" s="14"/>
      <c r="M172" s="14"/>
      <c r="N172" s="8"/>
      <c r="O172" s="8"/>
      <c r="P172" s="8"/>
      <c r="Q172" s="8"/>
      <c r="R172" s="8"/>
      <c r="S172" s="8"/>
      <c r="T172" s="8"/>
      <c r="U172" s="8"/>
    </row>
    <row r="173" spans="2:21" ht="28.5" customHeight="1">
      <c r="B173" s="3"/>
      <c r="E173" s="7" t="s">
        <v>44</v>
      </c>
      <c r="I173" s="2" t="s">
        <v>154</v>
      </c>
      <c r="K173" s="14"/>
      <c r="M173" s="14"/>
      <c r="N173" s="8"/>
      <c r="O173" s="8"/>
      <c r="P173" s="8"/>
      <c r="Q173" s="8"/>
      <c r="R173" s="8"/>
      <c r="S173" s="8"/>
      <c r="T173" s="8"/>
      <c r="U173" s="8"/>
    </row>
    <row r="174" ht="28.5" customHeight="1">
      <c r="F174" s="2" t="s">
        <v>155</v>
      </c>
    </row>
    <row r="175" spans="2:13" ht="28.5" customHeight="1">
      <c r="B175" s="3" t="s">
        <v>6</v>
      </c>
      <c r="E175" s="5"/>
      <c r="G175" s="1"/>
      <c r="M175" s="8"/>
    </row>
    <row r="176" spans="4:13" ht="28.5" customHeight="1">
      <c r="D176" s="3" t="s">
        <v>7</v>
      </c>
      <c r="E176" s="3"/>
      <c r="G176" s="1"/>
      <c r="J176" s="3">
        <f>J5</f>
        <v>238.70000000000002</v>
      </c>
      <c r="L176" s="3">
        <f>J176/0.62137</f>
        <v>384.15114987849427</v>
      </c>
      <c r="M176" s="8"/>
    </row>
    <row r="177" spans="2:21" ht="28.5" customHeight="1">
      <c r="B177" s="3"/>
      <c r="E177" s="7"/>
      <c r="I177" s="7">
        <v>7</v>
      </c>
      <c r="K177" s="14"/>
      <c r="M177" s="14"/>
      <c r="N177" s="8"/>
      <c r="O177" s="8"/>
      <c r="P177" s="8"/>
      <c r="Q177" s="8"/>
      <c r="R177" s="8"/>
      <c r="S177" s="8"/>
      <c r="T177" s="8"/>
      <c r="U177" s="8"/>
    </row>
    <row r="178" spans="1:13" ht="28.5" customHeight="1">
      <c r="A178" s="1" t="s">
        <v>0</v>
      </c>
      <c r="B178" s="3"/>
      <c r="I178" s="7" t="s">
        <v>156</v>
      </c>
      <c r="K178" s="14"/>
      <c r="M178" s="14"/>
    </row>
    <row r="179" spans="3:13" ht="7.5" customHeight="1">
      <c r="C179" s="1"/>
      <c r="E179" s="5"/>
      <c r="F179" s="9"/>
      <c r="G179" s="1"/>
      <c r="H179" s="8"/>
      <c r="I179" s="5"/>
      <c r="K179" s="14"/>
      <c r="M179" s="14"/>
    </row>
    <row r="180" spans="1:13" ht="26.25" customHeight="1">
      <c r="A180" s="1" t="s">
        <v>14</v>
      </c>
      <c r="B180" s="8"/>
      <c r="C180" s="6" t="s">
        <v>15</v>
      </c>
      <c r="D180" s="8"/>
      <c r="E180" s="5" t="s">
        <v>16</v>
      </c>
      <c r="F180" s="8"/>
      <c r="G180" s="10" t="s">
        <v>17</v>
      </c>
      <c r="H180" s="8"/>
      <c r="I180" s="5" t="s">
        <v>18</v>
      </c>
      <c r="J180" s="6" t="s">
        <v>2</v>
      </c>
      <c r="K180" s="11"/>
      <c r="L180" s="6" t="s">
        <v>15</v>
      </c>
      <c r="M180" s="11"/>
    </row>
    <row r="181" spans="3:13" ht="6.75" customHeight="1">
      <c r="C181" s="1"/>
      <c r="E181" s="5"/>
      <c r="F181" s="9"/>
      <c r="G181" s="1"/>
      <c r="H181" s="8"/>
      <c r="I181" s="5"/>
      <c r="K181" s="14"/>
      <c r="M181" s="14"/>
    </row>
    <row r="182" spans="1:13" ht="28.5" customHeight="1">
      <c r="A182" s="1">
        <f>A171</f>
        <v>250.43000000000004</v>
      </c>
      <c r="B182" s="3"/>
      <c r="C182" s="3">
        <v>0</v>
      </c>
      <c r="E182" s="2" t="s">
        <v>55</v>
      </c>
      <c r="G182" s="3">
        <v>0.1</v>
      </c>
      <c r="I182" s="2" t="s">
        <v>151</v>
      </c>
      <c r="J182" s="3">
        <f>A182/0.62137</f>
        <v>403.0287912194023</v>
      </c>
      <c r="K182" s="14"/>
      <c r="L182" s="3">
        <f>C182/0.62137</f>
        <v>0</v>
      </c>
      <c r="M182" s="14"/>
    </row>
    <row r="183" spans="1:13" ht="28.5" customHeight="1">
      <c r="A183" s="1">
        <f>A182+G182</f>
        <v>250.53000000000003</v>
      </c>
      <c r="C183" s="3">
        <f>C182+G182</f>
        <v>0.1</v>
      </c>
      <c r="E183" s="2" t="s">
        <v>55</v>
      </c>
      <c r="G183" s="3">
        <v>1.8</v>
      </c>
      <c r="I183" s="2" t="s">
        <v>149</v>
      </c>
      <c r="J183" s="3">
        <f>A183/0.62137</f>
        <v>403.1897259281909</v>
      </c>
      <c r="K183" s="14"/>
      <c r="L183" s="3">
        <f>C183/0.62137</f>
        <v>0.16093470878864444</v>
      </c>
      <c r="M183" s="14"/>
    </row>
    <row r="184" spans="1:13" ht="28.5" customHeight="1">
      <c r="A184" s="1">
        <f>A183+G183</f>
        <v>252.33000000000004</v>
      </c>
      <c r="C184" s="3">
        <f>C183+G183</f>
        <v>1.9000000000000001</v>
      </c>
      <c r="E184" s="2" t="s">
        <v>55</v>
      </c>
      <c r="G184" s="3">
        <v>0.2</v>
      </c>
      <c r="I184" s="2" t="s">
        <v>157</v>
      </c>
      <c r="J184" s="3">
        <f>A184/0.62137</f>
        <v>406.08655068638654</v>
      </c>
      <c r="K184" s="14"/>
      <c r="L184" s="3">
        <f>C184/0.62137</f>
        <v>3.057759466984244</v>
      </c>
      <c r="M184" s="14"/>
    </row>
    <row r="185" spans="1:13" ht="28.5" customHeight="1">
      <c r="A185" s="1">
        <f>A184+G184</f>
        <v>252.53000000000003</v>
      </c>
      <c r="C185" s="3">
        <f>C184+G184</f>
        <v>2.1</v>
      </c>
      <c r="E185" s="8" t="s">
        <v>24</v>
      </c>
      <c r="G185" s="3">
        <v>5.3</v>
      </c>
      <c r="I185" s="2" t="s">
        <v>158</v>
      </c>
      <c r="J185" s="3">
        <f>A185/0.62137</f>
        <v>406.4084201039638</v>
      </c>
      <c r="K185" s="14"/>
      <c r="L185" s="3">
        <f>C185/0.62137</f>
        <v>3.379628884561533</v>
      </c>
      <c r="M185" s="14"/>
    </row>
    <row r="186" spans="2:13" ht="28.5" customHeight="1">
      <c r="B186" s="3"/>
      <c r="C186" s="3">
        <f>0.1+C185</f>
        <v>2.2</v>
      </c>
      <c r="D186" s="2" t="s">
        <v>159</v>
      </c>
      <c r="E186" s="8"/>
      <c r="K186" s="14"/>
      <c r="L186" s="3">
        <f>C186/0.62137</f>
        <v>3.5405635933501776</v>
      </c>
      <c r="M186" s="14"/>
    </row>
    <row r="187" spans="1:13" ht="28.5" customHeight="1">
      <c r="A187" s="1">
        <f>SUM(G185+A185)</f>
        <v>257.83000000000004</v>
      </c>
      <c r="B187" s="3"/>
      <c r="C187" s="3">
        <f>SUM(G185+C185)</f>
        <v>7.4</v>
      </c>
      <c r="E187" s="8" t="s">
        <v>24</v>
      </c>
      <c r="G187" s="3">
        <v>10.5</v>
      </c>
      <c r="I187" s="2" t="s">
        <v>160</v>
      </c>
      <c r="J187" s="3">
        <f>A187/0.62137</f>
        <v>414.937959669762</v>
      </c>
      <c r="K187" s="14"/>
      <c r="L187" s="3">
        <f>C187/0.62137</f>
        <v>11.909168450359688</v>
      </c>
      <c r="M187" s="14"/>
    </row>
    <row r="188" spans="1:13" ht="28.5" customHeight="1">
      <c r="A188" s="1">
        <f>A187+G187</f>
        <v>268.33000000000004</v>
      </c>
      <c r="C188" s="3">
        <f>C187+G187</f>
        <v>17.9</v>
      </c>
      <c r="E188" s="8" t="s">
        <v>24</v>
      </c>
      <c r="G188" s="3">
        <v>5.2</v>
      </c>
      <c r="I188" s="2" t="s">
        <v>161</v>
      </c>
      <c r="J188" s="3">
        <f>A188/0.62137</f>
        <v>431.83610409256966</v>
      </c>
      <c r="K188" s="14"/>
      <c r="L188" s="3">
        <f>C188/0.62137</f>
        <v>28.80731287316735</v>
      </c>
      <c r="M188" s="14"/>
    </row>
    <row r="189" spans="1:13" ht="28.5" customHeight="1">
      <c r="A189" s="1">
        <f>A188+G188</f>
        <v>273.53000000000003</v>
      </c>
      <c r="C189" s="3">
        <f>C188+G188</f>
        <v>23.099999999999998</v>
      </c>
      <c r="E189" s="2" t="s">
        <v>55</v>
      </c>
      <c r="G189" s="3">
        <v>1.7000000000000002</v>
      </c>
      <c r="I189" s="2" t="s">
        <v>162</v>
      </c>
      <c r="J189" s="3">
        <f>A189/0.62137</f>
        <v>440.2047089495791</v>
      </c>
      <c r="K189" s="14"/>
      <c r="L189" s="3">
        <f>C189/0.62137</f>
        <v>37.175917730176856</v>
      </c>
      <c r="M189" s="14"/>
    </row>
    <row r="190" spans="1:13" ht="28.5" customHeight="1">
      <c r="A190" s="1">
        <f>A189+G189</f>
        <v>275.23</v>
      </c>
      <c r="C190" s="3">
        <f>C189+G189</f>
        <v>24.799999999999997</v>
      </c>
      <c r="E190" s="8" t="s">
        <v>69</v>
      </c>
      <c r="G190" s="3">
        <v>3.4</v>
      </c>
      <c r="I190" s="2" t="s">
        <v>162</v>
      </c>
      <c r="J190" s="3">
        <f>A190/0.62137</f>
        <v>442.9405989989861</v>
      </c>
      <c r="K190" s="14"/>
      <c r="L190" s="3">
        <f>C190/0.62137</f>
        <v>39.91180777958381</v>
      </c>
      <c r="M190" s="14"/>
    </row>
    <row r="191" spans="1:13" ht="28.5" customHeight="1">
      <c r="A191" s="1">
        <f>A190+G190</f>
        <v>278.63</v>
      </c>
      <c r="C191" s="3">
        <f>C190+G190</f>
        <v>28.199999999999996</v>
      </c>
      <c r="E191" s="7" t="s">
        <v>90</v>
      </c>
      <c r="G191" s="3">
        <v>2.8</v>
      </c>
      <c r="I191" s="2" t="s">
        <v>163</v>
      </c>
      <c r="J191" s="3">
        <f>A191/0.62137</f>
        <v>448.41237909779994</v>
      </c>
      <c r="K191" s="14"/>
      <c r="L191" s="3">
        <f>C191/0.62137</f>
        <v>45.38358787839772</v>
      </c>
      <c r="M191" s="14"/>
    </row>
    <row r="192" spans="2:13" ht="28.5" customHeight="1">
      <c r="B192" s="3"/>
      <c r="E192" s="7"/>
      <c r="F192" s="2" t="s">
        <v>164</v>
      </c>
      <c r="K192" s="14"/>
      <c r="M192" s="14"/>
    </row>
    <row r="193" spans="1:13" ht="28.5" customHeight="1">
      <c r="A193" s="1">
        <f>SUM(G191+A191)</f>
        <v>281.43</v>
      </c>
      <c r="B193" s="3"/>
      <c r="C193" s="3">
        <f>SUM(G191+C191)</f>
        <v>30.999999999999996</v>
      </c>
      <c r="E193" s="2" t="s">
        <v>55</v>
      </c>
      <c r="G193" s="3">
        <v>0.9</v>
      </c>
      <c r="I193" s="2" t="s">
        <v>161</v>
      </c>
      <c r="J193" s="3">
        <f>A193/0.62137</f>
        <v>452.918550943882</v>
      </c>
      <c r="K193" s="14"/>
      <c r="L193" s="3">
        <f>C193/0.62137</f>
        <v>49.88975972447977</v>
      </c>
      <c r="M193" s="14"/>
    </row>
    <row r="194" spans="2:13" ht="28.5" customHeight="1">
      <c r="B194" s="3"/>
      <c r="C194" s="3">
        <f>C193+0.2</f>
        <v>31.199999999999996</v>
      </c>
      <c r="F194" s="2" t="s">
        <v>165</v>
      </c>
      <c r="K194" s="14"/>
      <c r="L194" s="3">
        <f>C194/0.62137</f>
        <v>50.211629142057056</v>
      </c>
      <c r="M194" s="14"/>
    </row>
    <row r="195" spans="1:13" ht="28.5" customHeight="1">
      <c r="A195" s="1">
        <f>SUM(G193+A193)</f>
        <v>282.33</v>
      </c>
      <c r="B195" s="3"/>
      <c r="C195" s="3">
        <f>SUM(G193+C193)</f>
        <v>31.899999999999995</v>
      </c>
      <c r="E195" s="8" t="s">
        <v>24</v>
      </c>
      <c r="G195" s="3">
        <v>0.5</v>
      </c>
      <c r="I195" s="2" t="s">
        <v>166</v>
      </c>
      <c r="J195" s="3">
        <f>A195/0.62137</f>
        <v>454.36696332297976</v>
      </c>
      <c r="K195" s="14"/>
      <c r="L195" s="3">
        <f>C195/0.62137</f>
        <v>51.33817210357756</v>
      </c>
      <c r="M195" s="14"/>
    </row>
    <row r="196" spans="1:13" ht="28.5" customHeight="1">
      <c r="A196" s="1">
        <f>A195+G195</f>
        <v>282.83</v>
      </c>
      <c r="C196" s="3">
        <f>C195+G195</f>
        <v>32.39999999999999</v>
      </c>
      <c r="E196" s="2" t="s">
        <v>55</v>
      </c>
      <c r="G196" s="3">
        <v>2.3</v>
      </c>
      <c r="I196" s="2" t="s">
        <v>167</v>
      </c>
      <c r="J196" s="3">
        <f>A196/0.62137</f>
        <v>455.171636866923</v>
      </c>
      <c r="K196" s="14"/>
      <c r="L196" s="3">
        <f>C196/0.62137</f>
        <v>52.14284564752078</v>
      </c>
      <c r="M196" s="14"/>
    </row>
    <row r="197" spans="1:13" ht="28.5" customHeight="1">
      <c r="A197" s="1">
        <f>A196+G196</f>
        <v>285.13</v>
      </c>
      <c r="C197" s="3">
        <f>C196+G196</f>
        <v>34.69999999999999</v>
      </c>
      <c r="E197" s="2" t="s">
        <v>55</v>
      </c>
      <c r="G197" s="3">
        <v>0.6000000000000001</v>
      </c>
      <c r="I197" s="2" t="s">
        <v>168</v>
      </c>
      <c r="J197" s="3">
        <f>A197/0.62137</f>
        <v>458.8731351690618</v>
      </c>
      <c r="K197" s="14"/>
      <c r="L197" s="3">
        <f>C197/0.62137</f>
        <v>55.844343949659596</v>
      </c>
      <c r="M197" s="14"/>
    </row>
    <row r="198" spans="1:13" ht="28.5" customHeight="1">
      <c r="A198" s="1">
        <f>A197+G197</f>
        <v>285.73</v>
      </c>
      <c r="C198" s="3">
        <f>C197+G197</f>
        <v>35.29999999999999</v>
      </c>
      <c r="E198" s="8" t="s">
        <v>24</v>
      </c>
      <c r="G198" s="3">
        <v>0.1</v>
      </c>
      <c r="I198" s="2" t="s">
        <v>161</v>
      </c>
      <c r="J198" s="3">
        <f>A198/0.62137</f>
        <v>459.83874342179377</v>
      </c>
      <c r="K198" s="14"/>
      <c r="L198" s="3">
        <f>C198/0.62137</f>
        <v>56.809952202391464</v>
      </c>
      <c r="M198" s="14"/>
    </row>
    <row r="199" spans="1:13" ht="28.5" customHeight="1">
      <c r="A199" s="1">
        <f>A198+G198</f>
        <v>285.83000000000004</v>
      </c>
      <c r="C199" s="3">
        <f>C198+G198</f>
        <v>35.39999999999999</v>
      </c>
      <c r="E199" s="2" t="s">
        <v>55</v>
      </c>
      <c r="G199" s="3">
        <v>4.1</v>
      </c>
      <c r="I199" s="2" t="s">
        <v>169</v>
      </c>
      <c r="J199" s="3">
        <f>A199/0.62137</f>
        <v>459.9996781305824</v>
      </c>
      <c r="K199" s="14"/>
      <c r="L199" s="3">
        <f>C199/0.62137</f>
        <v>56.97088691118011</v>
      </c>
      <c r="M199" s="14"/>
    </row>
    <row r="200" spans="1:13" ht="28.5" customHeight="1">
      <c r="A200" s="1">
        <f>A199+G199</f>
        <v>289.93000000000006</v>
      </c>
      <c r="C200" s="3">
        <f>C199+G199</f>
        <v>39.49999999999999</v>
      </c>
      <c r="E200" s="2" t="s">
        <v>55</v>
      </c>
      <c r="G200" s="3">
        <v>10.2</v>
      </c>
      <c r="I200" s="2" t="s">
        <v>161</v>
      </c>
      <c r="J200" s="3">
        <f>A200/0.62137</f>
        <v>466.5980011909169</v>
      </c>
      <c r="K200" s="14"/>
      <c r="L200" s="3">
        <f>C200/0.62137</f>
        <v>63.56920997151454</v>
      </c>
      <c r="M200" s="14"/>
    </row>
    <row r="201" spans="1:13" ht="28.5" customHeight="1">
      <c r="A201" s="1">
        <f>A200+G200-4.4</f>
        <v>295.7300000000001</v>
      </c>
      <c r="B201" s="3"/>
      <c r="C201" s="3">
        <f>C200+5.8</f>
        <v>45.29999999999999</v>
      </c>
      <c r="F201" s="2" t="s">
        <v>63</v>
      </c>
      <c r="K201" s="14"/>
      <c r="L201" s="3">
        <f>C201/0.62137</f>
        <v>72.90342308125591</v>
      </c>
      <c r="M201" s="14"/>
    </row>
    <row r="202" ht="28.5" customHeight="1">
      <c r="D202" s="2" t="s">
        <v>170</v>
      </c>
    </row>
    <row r="203" spans="2:13" ht="28.5" customHeight="1">
      <c r="B203" s="3"/>
      <c r="D203" s="2" t="s">
        <v>171</v>
      </c>
      <c r="K203" s="14"/>
      <c r="M203" s="14"/>
    </row>
    <row r="204" spans="3:13" ht="28.5" customHeight="1">
      <c r="C204" s="1"/>
      <c r="D204" s="2" t="s">
        <v>172</v>
      </c>
      <c r="E204" s="8"/>
      <c r="K204" s="14"/>
      <c r="M204" s="14"/>
    </row>
    <row r="205" spans="1:13" ht="28.5" customHeight="1">
      <c r="A205" s="1">
        <f>SUM(G200+A200)</f>
        <v>300.13000000000005</v>
      </c>
      <c r="B205" s="3"/>
      <c r="C205" s="3">
        <f>SUM(G200+C200)</f>
        <v>49.69999999999999</v>
      </c>
      <c r="E205" s="8" t="s">
        <v>24</v>
      </c>
      <c r="G205" s="3">
        <v>2</v>
      </c>
      <c r="I205" s="2" t="s">
        <v>173</v>
      </c>
      <c r="J205" s="3">
        <f>A205/0.62137</f>
        <v>483.0133414873586</v>
      </c>
      <c r="K205" s="14"/>
      <c r="L205" s="3">
        <f>C205/0.62137</f>
        <v>79.98455026795627</v>
      </c>
      <c r="M205" s="14"/>
    </row>
    <row r="206" spans="2:13" ht="28.5" customHeight="1">
      <c r="B206" s="3"/>
      <c r="D206" s="2" t="s">
        <v>174</v>
      </c>
      <c r="E206" s="8"/>
      <c r="K206" s="14"/>
      <c r="M206" s="14"/>
    </row>
    <row r="207" spans="1:13" ht="28.5" customHeight="1">
      <c r="A207" s="1">
        <f>SUM(G205+A205)</f>
        <v>302.13000000000005</v>
      </c>
      <c r="B207" s="3"/>
      <c r="C207" s="3">
        <f>SUM(G205+C205)</f>
        <v>51.69999999999999</v>
      </c>
      <c r="E207" s="16" t="s">
        <v>21</v>
      </c>
      <c r="G207" s="3">
        <v>1</v>
      </c>
      <c r="I207" s="2" t="s">
        <v>175</v>
      </c>
      <c r="J207" s="3">
        <f>A207/0.62137</f>
        <v>486.23203566313146</v>
      </c>
      <c r="K207" s="14"/>
      <c r="L207" s="3">
        <f>C207/0.62137</f>
        <v>83.20324444372915</v>
      </c>
      <c r="M207" s="14"/>
    </row>
    <row r="208" spans="1:13" ht="28.5" customHeight="1">
      <c r="A208" s="1">
        <f>A207+G207</f>
        <v>303.13000000000005</v>
      </c>
      <c r="C208" s="3">
        <f>C207+G207</f>
        <v>52.69999999999999</v>
      </c>
      <c r="E208" s="8" t="s">
        <v>24</v>
      </c>
      <c r="G208" s="3">
        <v>0.5</v>
      </c>
      <c r="I208" s="2" t="s">
        <v>176</v>
      </c>
      <c r="J208" s="3">
        <f>A208/0.62137</f>
        <v>487.84138275101793</v>
      </c>
      <c r="K208" s="14"/>
      <c r="L208" s="3">
        <f>C208/0.62137</f>
        <v>84.8125915316156</v>
      </c>
      <c r="M208" s="14"/>
    </row>
    <row r="209" spans="1:13" ht="28.5" customHeight="1">
      <c r="A209" s="1">
        <f>A208+G208</f>
        <v>303.63000000000005</v>
      </c>
      <c r="C209" s="3">
        <f>C208+G208</f>
        <v>53.19999999999999</v>
      </c>
      <c r="E209" s="7" t="s">
        <v>52</v>
      </c>
      <c r="G209" s="3">
        <v>0.4</v>
      </c>
      <c r="I209" s="2" t="s">
        <v>177</v>
      </c>
      <c r="J209" s="3">
        <f>A209/0.62137</f>
        <v>488.64605629496117</v>
      </c>
      <c r="K209" s="14"/>
      <c r="L209" s="3">
        <f>C209/0.62137</f>
        <v>85.61726507555882</v>
      </c>
      <c r="M209" s="14"/>
    </row>
    <row r="210" spans="1:13" ht="28.5" customHeight="1">
      <c r="A210" s="1">
        <f>A209+G209</f>
        <v>304.03000000000003</v>
      </c>
      <c r="C210" s="3">
        <f>C209+G209</f>
        <v>53.59999999999999</v>
      </c>
      <c r="E210" s="7" t="s">
        <v>52</v>
      </c>
      <c r="G210" s="3">
        <v>0.1</v>
      </c>
      <c r="I210" s="2" t="s">
        <v>178</v>
      </c>
      <c r="J210" s="3">
        <f>A210/0.62137</f>
        <v>489.2897951301157</v>
      </c>
      <c r="K210" s="14"/>
      <c r="L210" s="3">
        <f>C210/0.62137</f>
        <v>86.26100391071338</v>
      </c>
      <c r="M210" s="14"/>
    </row>
    <row r="211" spans="1:13" ht="28.5" customHeight="1">
      <c r="A211" s="1">
        <f>A210+G210</f>
        <v>304.13000000000005</v>
      </c>
      <c r="C211" s="3">
        <f>C210+G210</f>
        <v>53.69999999999999</v>
      </c>
      <c r="E211" s="8" t="s">
        <v>24</v>
      </c>
      <c r="G211" s="3">
        <v>0</v>
      </c>
      <c r="I211" s="2" t="s">
        <v>179</v>
      </c>
      <c r="J211" s="3">
        <f>A211/0.62137</f>
        <v>489.45072983890435</v>
      </c>
      <c r="K211" s="14"/>
      <c r="L211" s="3">
        <f>C211/0.62137</f>
        <v>86.42193861950204</v>
      </c>
      <c r="M211" s="14"/>
    </row>
    <row r="212" spans="1:13" ht="28.5" customHeight="1">
      <c r="A212" s="1">
        <f>A211+G211</f>
        <v>304.13000000000005</v>
      </c>
      <c r="C212" s="3">
        <f>C211+G211</f>
        <v>53.69999999999999</v>
      </c>
      <c r="E212" s="16" t="s">
        <v>21</v>
      </c>
      <c r="G212" s="3">
        <v>2</v>
      </c>
      <c r="I212" s="2" t="s">
        <v>180</v>
      </c>
      <c r="J212" s="3">
        <f>A212/0.62137</f>
        <v>489.45072983890435</v>
      </c>
      <c r="K212" s="14"/>
      <c r="L212" s="3">
        <f>C212/0.62137</f>
        <v>86.42193861950204</v>
      </c>
      <c r="M212" s="14"/>
    </row>
    <row r="213" spans="1:13" ht="28.5" customHeight="1">
      <c r="A213" s="1">
        <f>A212+G212</f>
        <v>306.13000000000005</v>
      </c>
      <c r="C213" s="3">
        <f>C212+G212</f>
        <v>55.69999999999999</v>
      </c>
      <c r="E213" s="7" t="s">
        <v>52</v>
      </c>
      <c r="G213" s="3">
        <v>0.30000000000000004</v>
      </c>
      <c r="I213" s="2" t="s">
        <v>181</v>
      </c>
      <c r="J213" s="3">
        <f>A213/0.62137</f>
        <v>492.66942401467725</v>
      </c>
      <c r="K213" s="14"/>
      <c r="L213" s="3">
        <f>C213/0.62137</f>
        <v>89.64063279527493</v>
      </c>
      <c r="M213" s="14"/>
    </row>
    <row r="214" spans="1:13" ht="28.5" customHeight="1">
      <c r="A214" s="1">
        <f>A213+G213</f>
        <v>306.43000000000006</v>
      </c>
      <c r="C214" s="3">
        <f>C213+G213</f>
        <v>55.999999999999986</v>
      </c>
      <c r="E214" s="8" t="s">
        <v>24</v>
      </c>
      <c r="G214" s="3">
        <v>0.8</v>
      </c>
      <c r="I214" s="2" t="s">
        <v>182</v>
      </c>
      <c r="J214" s="3">
        <f>A214/0.62137</f>
        <v>493.1522281410432</v>
      </c>
      <c r="K214" s="14"/>
      <c r="L214" s="3">
        <f>C214/0.62137</f>
        <v>90.12343692164086</v>
      </c>
      <c r="M214" s="14"/>
    </row>
    <row r="215" spans="1:13" ht="28.5" customHeight="1">
      <c r="A215" s="1">
        <f>A214+G214</f>
        <v>307.2300000000001</v>
      </c>
      <c r="C215" s="3">
        <f>C214+G214</f>
        <v>56.79999999999998</v>
      </c>
      <c r="E215" s="7" t="s">
        <v>183</v>
      </c>
      <c r="G215" s="3">
        <v>0.2</v>
      </c>
      <c r="I215" s="2" t="s">
        <v>184</v>
      </c>
      <c r="J215" s="3">
        <f>A215/0.62137</f>
        <v>494.4397058113524</v>
      </c>
      <c r="K215" s="14"/>
      <c r="L215" s="3">
        <f>C215/0.62137</f>
        <v>91.41091459195</v>
      </c>
      <c r="M215" s="14"/>
    </row>
    <row r="216" spans="1:256" ht="28.5" customHeight="1">
      <c r="A216" s="1">
        <f>A215+G215</f>
        <v>307.43000000000006</v>
      </c>
      <c r="C216" s="3">
        <f>C215+G215</f>
        <v>56.999999999999986</v>
      </c>
      <c r="D216"/>
      <c r="E216" s="7" t="s">
        <v>19</v>
      </c>
      <c r="G216" s="3">
        <v>0</v>
      </c>
      <c r="I216" s="2" t="s">
        <v>184</v>
      </c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13" ht="28.5" customHeight="1">
      <c r="A217" s="1">
        <f>A215+G215</f>
        <v>307.43000000000006</v>
      </c>
      <c r="C217" s="3">
        <f>C215+G215</f>
        <v>56.999999999999986</v>
      </c>
      <c r="E217" s="5" t="s">
        <v>21</v>
      </c>
      <c r="G217" s="3">
        <v>1.2</v>
      </c>
      <c r="I217" s="2" t="s">
        <v>185</v>
      </c>
      <c r="J217" s="3">
        <f>A217/0.62137</f>
        <v>494.76157522892964</v>
      </c>
      <c r="K217" s="14"/>
      <c r="L217" s="3">
        <f>C217/0.62137</f>
        <v>91.7327840095273</v>
      </c>
      <c r="M217" s="14"/>
    </row>
    <row r="218" spans="1:13" ht="28.5" customHeight="1">
      <c r="A218" s="1">
        <f>A217+G217</f>
        <v>308.63000000000005</v>
      </c>
      <c r="C218" s="3">
        <f>C217+G217</f>
        <v>58.19999999999999</v>
      </c>
      <c r="E218" s="8" t="s">
        <v>24</v>
      </c>
      <c r="G218" s="3">
        <v>8.2</v>
      </c>
      <c r="I218" s="2" t="s">
        <v>186</v>
      </c>
      <c r="J218" s="3">
        <f>A218/0.62137</f>
        <v>496.6927917343934</v>
      </c>
      <c r="K218" s="14"/>
      <c r="L218" s="3">
        <f>C218/0.62137</f>
        <v>93.66400051499103</v>
      </c>
      <c r="M218" s="14"/>
    </row>
    <row r="219" spans="2:13" ht="28.5" customHeight="1">
      <c r="B219" s="3"/>
      <c r="D219" s="2" t="s">
        <v>187</v>
      </c>
      <c r="E219" s="8"/>
      <c r="K219" s="14"/>
      <c r="M219" s="14"/>
    </row>
    <row r="220" spans="2:13" ht="28.5" customHeight="1">
      <c r="B220" s="3"/>
      <c r="D220" s="2" t="s">
        <v>188</v>
      </c>
      <c r="E220" s="8"/>
      <c r="K220" s="14"/>
      <c r="M220" s="14"/>
    </row>
    <row r="221" spans="2:13" ht="28.5" customHeight="1">
      <c r="B221" s="3"/>
      <c r="D221" s="2" t="s">
        <v>189</v>
      </c>
      <c r="E221" s="8"/>
      <c r="K221" s="14"/>
      <c r="M221" s="14"/>
    </row>
    <row r="222" spans="2:13" ht="28.5" customHeight="1">
      <c r="B222" s="3"/>
      <c r="D222" s="2" t="s">
        <v>190</v>
      </c>
      <c r="E222" s="8"/>
      <c r="K222" s="14"/>
      <c r="M222" s="14"/>
    </row>
    <row r="223" spans="1:21" ht="28.5" customHeight="1">
      <c r="A223" s="1">
        <f>SUM(G218+A218)</f>
        <v>316.83000000000004</v>
      </c>
      <c r="B223" s="3"/>
      <c r="C223" s="3">
        <f>SUM(G218+C218)</f>
        <v>66.39999999999999</v>
      </c>
      <c r="E223" s="2" t="s">
        <v>55</v>
      </c>
      <c r="I223" s="2" t="s">
        <v>191</v>
      </c>
      <c r="J223" s="3">
        <f>A223/0.62137</f>
        <v>509.88943785506217</v>
      </c>
      <c r="K223" s="14"/>
      <c r="L223" s="3">
        <f>C223/0.62137</f>
        <v>106.86064663565989</v>
      </c>
      <c r="M223" s="14"/>
      <c r="N223" s="8"/>
      <c r="O223" s="8"/>
      <c r="P223" s="8"/>
      <c r="Q223" s="8"/>
      <c r="R223" s="8"/>
      <c r="S223" s="8"/>
      <c r="T223" s="8"/>
      <c r="U223" s="8"/>
    </row>
    <row r="224" spans="2:21" ht="28.5" customHeight="1">
      <c r="B224" s="3"/>
      <c r="E224" s="7" t="s">
        <v>42</v>
      </c>
      <c r="I224" s="2" t="s">
        <v>192</v>
      </c>
      <c r="K224" s="14"/>
      <c r="M224" s="14"/>
      <c r="N224" s="8"/>
      <c r="O224" s="8"/>
      <c r="P224" s="8"/>
      <c r="Q224" s="8"/>
      <c r="R224" s="8"/>
      <c r="S224" s="8"/>
      <c r="T224" s="8"/>
      <c r="U224" s="8"/>
    </row>
    <row r="225" spans="2:21" ht="28.5" customHeight="1">
      <c r="B225" s="3"/>
      <c r="E225" s="7" t="s">
        <v>44</v>
      </c>
      <c r="I225" s="2" t="s">
        <v>193</v>
      </c>
      <c r="K225" s="14"/>
      <c r="M225" s="14"/>
      <c r="N225" s="8"/>
      <c r="O225" s="8"/>
      <c r="P225" s="8"/>
      <c r="Q225" s="8"/>
      <c r="R225" s="8"/>
      <c r="S225" s="8"/>
      <c r="T225" s="8"/>
      <c r="U225" s="8"/>
    </row>
    <row r="226" spans="2:21" ht="28.5" customHeight="1">
      <c r="B226" s="3"/>
      <c r="D226" s="2" t="s">
        <v>194</v>
      </c>
      <c r="M226" s="14"/>
      <c r="N226" s="8"/>
      <c r="O226" s="8"/>
      <c r="P226" s="8"/>
      <c r="Q226" s="8"/>
      <c r="R226" s="8"/>
      <c r="S226" s="8"/>
      <c r="T226" s="8"/>
      <c r="U226" s="8"/>
    </row>
    <row r="227" spans="2:21" ht="28.5" customHeight="1">
      <c r="B227" s="3"/>
      <c r="D227" s="2" t="s">
        <v>195</v>
      </c>
      <c r="M227" s="14"/>
      <c r="N227" s="8"/>
      <c r="O227" s="8"/>
      <c r="P227" s="8"/>
      <c r="Q227" s="8"/>
      <c r="R227" s="8"/>
      <c r="S227" s="8"/>
      <c r="T227" s="8"/>
      <c r="U227" s="8"/>
    </row>
    <row r="228" spans="2:21" ht="28.5" customHeight="1">
      <c r="B228" s="3"/>
      <c r="D228" s="2" t="s">
        <v>196</v>
      </c>
      <c r="M228" s="14"/>
      <c r="N228" s="8"/>
      <c r="O228" s="8"/>
      <c r="P228" s="8"/>
      <c r="Q228" s="8"/>
      <c r="R228" s="8"/>
      <c r="S228" s="8"/>
      <c r="T228" s="8"/>
      <c r="U228" s="8"/>
    </row>
    <row r="229" spans="5:21" ht="28.5" customHeight="1">
      <c r="E229" s="7"/>
      <c r="I229" s="7">
        <v>8</v>
      </c>
      <c r="K229" s="14"/>
      <c r="M229" s="14"/>
      <c r="N229" s="8"/>
      <c r="O229" s="8"/>
      <c r="P229" s="8"/>
      <c r="Q229" s="8"/>
      <c r="R229" s="8"/>
      <c r="S229" s="8"/>
      <c r="T229" s="8"/>
      <c r="U229" s="8"/>
    </row>
    <row r="230" spans="1:13" ht="28.5" customHeight="1">
      <c r="A230" s="1" t="s">
        <v>0</v>
      </c>
      <c r="B230" s="3"/>
      <c r="I230" s="7" t="s">
        <v>197</v>
      </c>
      <c r="K230" s="14"/>
      <c r="M230" s="14"/>
    </row>
    <row r="231" spans="3:13" ht="7.5" customHeight="1">
      <c r="C231" s="1"/>
      <c r="E231" s="5"/>
      <c r="F231" s="9"/>
      <c r="G231" s="1"/>
      <c r="H231" s="8"/>
      <c r="I231" s="5"/>
      <c r="K231" s="14"/>
      <c r="M231" s="14"/>
    </row>
    <row r="232" spans="1:13" ht="26.25" customHeight="1">
      <c r="A232" s="1" t="s">
        <v>14</v>
      </c>
      <c r="B232" s="8"/>
      <c r="C232" s="6" t="s">
        <v>15</v>
      </c>
      <c r="D232" s="8"/>
      <c r="E232" s="5" t="s">
        <v>16</v>
      </c>
      <c r="F232" s="8"/>
      <c r="G232" s="10" t="s">
        <v>17</v>
      </c>
      <c r="H232" s="8"/>
      <c r="I232" s="5" t="s">
        <v>18</v>
      </c>
      <c r="J232" s="6" t="s">
        <v>2</v>
      </c>
      <c r="K232" s="11"/>
      <c r="L232" s="6" t="s">
        <v>15</v>
      </c>
      <c r="M232" s="11"/>
    </row>
    <row r="233" spans="3:13" ht="6.75" customHeight="1">
      <c r="C233" s="1"/>
      <c r="E233" s="5"/>
      <c r="F233" s="9"/>
      <c r="G233" s="1"/>
      <c r="H233" s="8"/>
      <c r="I233" s="5"/>
      <c r="K233" s="14"/>
      <c r="M233" s="14"/>
    </row>
    <row r="234" spans="2:13" ht="28.5" customHeight="1">
      <c r="B234" s="3"/>
      <c r="D234" s="2" t="s">
        <v>198</v>
      </c>
      <c r="K234" s="14"/>
      <c r="M234" s="14"/>
    </row>
    <row r="235" spans="1:13" ht="28.5" customHeight="1">
      <c r="A235" s="1">
        <f>A223</f>
        <v>316.83000000000004</v>
      </c>
      <c r="B235" s="3"/>
      <c r="C235" s="3">
        <f>SUM(G234+C234)</f>
        <v>0</v>
      </c>
      <c r="E235" s="2" t="s">
        <v>55</v>
      </c>
      <c r="G235" s="3">
        <v>0.2</v>
      </c>
      <c r="I235" s="2" t="s">
        <v>199</v>
      </c>
      <c r="J235" s="3">
        <f>A235/0.62137</f>
        <v>509.88943785506217</v>
      </c>
      <c r="K235" s="14"/>
      <c r="L235" s="3">
        <f>C235/0.62137</f>
        <v>0</v>
      </c>
      <c r="M235" s="14"/>
    </row>
    <row r="236" spans="1:13" ht="28.5" customHeight="1">
      <c r="A236" s="1">
        <f>A235+G235</f>
        <v>317.03000000000003</v>
      </c>
      <c r="C236" s="3">
        <f>C235+G235</f>
        <v>0.2</v>
      </c>
      <c r="E236" s="2" t="s">
        <v>55</v>
      </c>
      <c r="G236" s="3">
        <v>0.1</v>
      </c>
      <c r="I236" s="2" t="s">
        <v>200</v>
      </c>
      <c r="J236" s="3">
        <f>A236/0.62137</f>
        <v>510.2113072726395</v>
      </c>
      <c r="K236" s="14"/>
      <c r="L236" s="3">
        <f>C236/0.62137</f>
        <v>0.3218694175772889</v>
      </c>
      <c r="M236" s="14"/>
    </row>
    <row r="237" spans="1:13" ht="28.5" customHeight="1">
      <c r="A237" s="1">
        <f>A236+G236</f>
        <v>317.13000000000005</v>
      </c>
      <c r="C237" s="3">
        <f>C236+G236</f>
        <v>0.30000000000000004</v>
      </c>
      <c r="E237" s="7" t="s">
        <v>90</v>
      </c>
      <c r="G237" s="3">
        <v>3.5</v>
      </c>
      <c r="I237" s="2" t="s">
        <v>201</v>
      </c>
      <c r="J237" s="3">
        <f>A237/0.62137</f>
        <v>510.37224198142815</v>
      </c>
      <c r="K237" s="14"/>
      <c r="L237" s="3">
        <f>C237/0.62137</f>
        <v>0.48280412636593334</v>
      </c>
      <c r="M237" s="14"/>
    </row>
    <row r="238" spans="2:13" ht="28.5" customHeight="1">
      <c r="B238" s="3"/>
      <c r="D238" s="2" t="s">
        <v>202</v>
      </c>
      <c r="K238" s="14"/>
      <c r="M238" s="14"/>
    </row>
    <row r="239" spans="1:13" ht="28.5" customHeight="1">
      <c r="A239" s="1">
        <f>SUM(G237+A237)</f>
        <v>320.63000000000005</v>
      </c>
      <c r="B239" s="3"/>
      <c r="C239" s="3">
        <f>SUM(G237+C237)</f>
        <v>3.8</v>
      </c>
      <c r="E239" s="7" t="s">
        <v>90</v>
      </c>
      <c r="G239" s="3">
        <v>5.9</v>
      </c>
      <c r="I239" s="2" t="s">
        <v>203</v>
      </c>
      <c r="J239" s="3">
        <f>A239/0.62137</f>
        <v>516.0049567890308</v>
      </c>
      <c r="K239" s="14"/>
      <c r="L239" s="3">
        <f>C239/0.62137</f>
        <v>6.115518933968488</v>
      </c>
      <c r="M239" s="14"/>
    </row>
    <row r="240" spans="2:13" ht="28.5" customHeight="1">
      <c r="B240" s="3"/>
      <c r="D240" s="2" t="s">
        <v>170</v>
      </c>
      <c r="K240" s="14"/>
      <c r="M240" s="14"/>
    </row>
    <row r="241" spans="1:13" ht="28.5" customHeight="1">
      <c r="A241" s="1">
        <f>SUM(G239+A239)</f>
        <v>326.53000000000003</v>
      </c>
      <c r="B241" s="3"/>
      <c r="C241" s="3">
        <f>SUM(G239+C239)</f>
        <v>9.7</v>
      </c>
      <c r="E241" s="7" t="s">
        <v>90</v>
      </c>
      <c r="G241" s="3">
        <v>1.7000000000000002</v>
      </c>
      <c r="I241" s="2" t="s">
        <v>204</v>
      </c>
      <c r="J241" s="3">
        <f>A241/0.62137</f>
        <v>525.5001046075607</v>
      </c>
      <c r="K241" s="14"/>
      <c r="L241" s="3">
        <f>C241/0.62137</f>
        <v>15.610666752498508</v>
      </c>
      <c r="M241" s="14"/>
    </row>
    <row r="242" spans="2:13" ht="28.5" customHeight="1">
      <c r="B242" s="3"/>
      <c r="C242" s="3">
        <f>0.4+C241</f>
        <v>10.1</v>
      </c>
      <c r="E242" s="7"/>
      <c r="F242" s="2" t="s">
        <v>205</v>
      </c>
      <c r="K242" s="14"/>
      <c r="L242" s="3">
        <f>C242/0.62137</f>
        <v>16.254405587653086</v>
      </c>
      <c r="M242" s="14"/>
    </row>
    <row r="243" spans="1:13" ht="28.5" customHeight="1">
      <c r="A243" s="1">
        <f>SUM(G241+A241)</f>
        <v>328.23</v>
      </c>
      <c r="B243" s="3"/>
      <c r="C243" s="3">
        <f>SUM(G241+C241)</f>
        <v>11.399999999999999</v>
      </c>
      <c r="E243" s="2" t="s">
        <v>55</v>
      </c>
      <c r="G243" s="3">
        <v>38.1</v>
      </c>
      <c r="I243" s="2" t="s">
        <v>206</v>
      </c>
      <c r="J243" s="3">
        <f>A243/0.62137</f>
        <v>528.2359946569676</v>
      </c>
      <c r="K243" s="14"/>
      <c r="L243" s="3">
        <f>C243/0.62137</f>
        <v>18.34655680190546</v>
      </c>
      <c r="M243" s="14"/>
    </row>
    <row r="244" spans="1:21" ht="28.5" customHeight="1">
      <c r="A244" s="1">
        <f>A243+G243</f>
        <v>366.33000000000004</v>
      </c>
      <c r="C244" s="3">
        <f>C243+G243</f>
        <v>49.5</v>
      </c>
      <c r="E244" s="2" t="s">
        <v>55</v>
      </c>
      <c r="I244" s="2" t="s">
        <v>207</v>
      </c>
      <c r="J244" s="3">
        <f>A244/0.62137</f>
        <v>589.5521187054412</v>
      </c>
      <c r="K244" s="14"/>
      <c r="L244" s="3">
        <f>C244/0.62137</f>
        <v>79.66268085037899</v>
      </c>
      <c r="M244" s="14"/>
      <c r="N244" s="8"/>
      <c r="O244" s="8"/>
      <c r="P244" s="8"/>
      <c r="Q244" s="8"/>
      <c r="R244" s="8"/>
      <c r="S244" s="8"/>
      <c r="T244" s="8"/>
      <c r="U244" s="8"/>
    </row>
    <row r="245" spans="2:21" ht="28.5" customHeight="1">
      <c r="B245" s="3"/>
      <c r="I245" s="2" t="s">
        <v>208</v>
      </c>
      <c r="K245" s="14"/>
      <c r="M245" s="14"/>
      <c r="N245" s="8"/>
      <c r="O245" s="8"/>
      <c r="P245" s="8"/>
      <c r="Q245" s="8"/>
      <c r="R245" s="8"/>
      <c r="S245" s="8"/>
      <c r="T245" s="8"/>
      <c r="U245" s="8"/>
    </row>
    <row r="246" spans="2:21" ht="28.5" customHeight="1">
      <c r="B246" s="3"/>
      <c r="I246" s="2" t="s">
        <v>209</v>
      </c>
      <c r="K246" s="14"/>
      <c r="M246" s="14"/>
      <c r="N246" s="8"/>
      <c r="O246" s="8"/>
      <c r="P246" s="8"/>
      <c r="Q246" s="8"/>
      <c r="R246" s="8"/>
      <c r="S246" s="8"/>
      <c r="T246" s="8"/>
      <c r="U246" s="8"/>
    </row>
    <row r="247" spans="2:21" ht="28.5" customHeight="1">
      <c r="B247" s="3"/>
      <c r="F247" s="2" t="s">
        <v>210</v>
      </c>
      <c r="K247" s="14"/>
      <c r="M247" s="14"/>
      <c r="N247" s="8"/>
      <c r="O247" s="8"/>
      <c r="P247" s="8"/>
      <c r="Q247" s="8"/>
      <c r="R247" s="8"/>
      <c r="S247" s="8"/>
      <c r="T247" s="8"/>
      <c r="U247" s="8"/>
    </row>
    <row r="248" spans="2:21" ht="28.5" customHeight="1">
      <c r="B248" s="3"/>
      <c r="I248" s="7">
        <v>9</v>
      </c>
      <c r="K248" s="14"/>
      <c r="M248" s="14"/>
      <c r="N248" s="8"/>
      <c r="O248" s="8"/>
      <c r="P248" s="8"/>
      <c r="Q248" s="8"/>
      <c r="R248" s="8"/>
      <c r="S248" s="8"/>
      <c r="T248" s="8"/>
      <c r="U248" s="8"/>
    </row>
    <row r="249" spans="1:13" ht="28.5" customHeight="1">
      <c r="A249" s="1" t="s">
        <v>0</v>
      </c>
      <c r="B249" s="3"/>
      <c r="I249" s="7" t="s">
        <v>211</v>
      </c>
      <c r="K249" s="14"/>
      <c r="M249" s="14"/>
    </row>
    <row r="250" spans="3:13" ht="7.5" customHeight="1">
      <c r="C250" s="1"/>
      <c r="E250" s="5"/>
      <c r="F250" s="9"/>
      <c r="G250" s="1"/>
      <c r="H250" s="8"/>
      <c r="I250" s="5"/>
      <c r="K250" s="14"/>
      <c r="M250" s="14"/>
    </row>
    <row r="251" spans="1:13" ht="26.25" customHeight="1">
      <c r="A251" s="1" t="s">
        <v>14</v>
      </c>
      <c r="B251" s="8"/>
      <c r="C251" s="6" t="s">
        <v>15</v>
      </c>
      <c r="D251" s="8"/>
      <c r="E251" s="5" t="s">
        <v>16</v>
      </c>
      <c r="F251" s="8"/>
      <c r="G251" s="10" t="s">
        <v>17</v>
      </c>
      <c r="H251" s="8"/>
      <c r="I251" s="5" t="s">
        <v>18</v>
      </c>
      <c r="J251" s="6" t="s">
        <v>2</v>
      </c>
      <c r="K251" s="11"/>
      <c r="L251" s="6" t="s">
        <v>15</v>
      </c>
      <c r="M251" s="11"/>
    </row>
    <row r="252" spans="3:13" ht="6.75" customHeight="1">
      <c r="C252" s="1"/>
      <c r="E252" s="5"/>
      <c r="F252" s="9"/>
      <c r="G252" s="1"/>
      <c r="H252" s="8"/>
      <c r="I252" s="5"/>
      <c r="K252" s="14"/>
      <c r="M252" s="14"/>
    </row>
    <row r="253" spans="1:13" ht="28.5" customHeight="1">
      <c r="A253" s="1">
        <f>A244</f>
        <v>366.33000000000004</v>
      </c>
      <c r="B253" s="3"/>
      <c r="C253" s="3">
        <v>0</v>
      </c>
      <c r="E253" s="7" t="s">
        <v>90</v>
      </c>
      <c r="G253" s="3">
        <v>47.8</v>
      </c>
      <c r="I253" s="2" t="s">
        <v>206</v>
      </c>
      <c r="J253" s="3">
        <f>A253/0.62137</f>
        <v>589.5521187054412</v>
      </c>
      <c r="K253" s="14"/>
      <c r="L253" s="3">
        <f>C253/0.62137</f>
        <v>0</v>
      </c>
      <c r="M253" s="14"/>
    </row>
    <row r="254" spans="1:13" ht="28.5" customHeight="1">
      <c r="A254" s="1">
        <v>413.5</v>
      </c>
      <c r="B254" s="2" t="s">
        <v>212</v>
      </c>
      <c r="E254" s="7"/>
      <c r="K254" s="14"/>
      <c r="M254" s="14"/>
    </row>
    <row r="255" spans="1:13" ht="28.5" customHeight="1">
      <c r="A255" s="1">
        <f>A253+G253</f>
        <v>414.13000000000005</v>
      </c>
      <c r="C255" s="3">
        <f>C253+G253</f>
        <v>47.8</v>
      </c>
      <c r="E255" s="7" t="s">
        <v>57</v>
      </c>
      <c r="I255" s="2" t="s">
        <v>213</v>
      </c>
      <c r="J255" s="3">
        <f>A255/0.62137</f>
        <v>666.4789095064133</v>
      </c>
      <c r="K255" s="14"/>
      <c r="L255" s="3">
        <f>C255/0.62137</f>
        <v>76.92679080097203</v>
      </c>
      <c r="M255" s="14"/>
    </row>
    <row r="256" spans="1:21" ht="28.5" customHeight="1">
      <c r="A256" s="1">
        <f>A255+G255</f>
        <v>414.13000000000005</v>
      </c>
      <c r="C256" s="3">
        <f>C255+G255</f>
        <v>47.8</v>
      </c>
      <c r="E256" s="8" t="s">
        <v>24</v>
      </c>
      <c r="I256" s="2" t="s">
        <v>214</v>
      </c>
      <c r="J256" s="3">
        <f>A256/0.62137</f>
        <v>666.4789095064133</v>
      </c>
      <c r="K256" s="14"/>
      <c r="L256" s="3">
        <f>C256/0.62137</f>
        <v>76.92679080097203</v>
      </c>
      <c r="M256" s="14"/>
      <c r="N256" s="8"/>
      <c r="O256" s="8"/>
      <c r="P256" s="8"/>
      <c r="Q256" s="8"/>
      <c r="R256" s="8"/>
      <c r="S256" s="8"/>
      <c r="T256" s="8"/>
      <c r="U256" s="8"/>
    </row>
    <row r="257" spans="2:21" ht="28.5" customHeight="1">
      <c r="B257" s="3"/>
      <c r="I257" s="14" t="s">
        <v>215</v>
      </c>
      <c r="K257" s="14"/>
      <c r="N257" s="8"/>
      <c r="O257" s="8"/>
      <c r="P257" s="8"/>
      <c r="Q257" s="8"/>
      <c r="R257" s="8"/>
      <c r="S257" s="8"/>
      <c r="T257" s="8"/>
      <c r="U257" s="8"/>
    </row>
    <row r="258" spans="2:21" ht="28.5" customHeight="1">
      <c r="B258" s="3"/>
      <c r="I258" s="14" t="s">
        <v>216</v>
      </c>
      <c r="K258" s="14"/>
      <c r="N258" s="8"/>
      <c r="O258" s="8"/>
      <c r="P258" s="8"/>
      <c r="Q258" s="8"/>
      <c r="R258" s="8"/>
      <c r="S258" s="8"/>
      <c r="T258" s="8"/>
      <c r="U258" s="8"/>
    </row>
    <row r="259" spans="2:21" ht="28.5" customHeight="1">
      <c r="B259" s="3"/>
      <c r="I259" s="2" t="s">
        <v>217</v>
      </c>
      <c r="K259" s="14"/>
      <c r="O259" s="8"/>
      <c r="P259" s="8"/>
      <c r="Q259" s="8"/>
      <c r="R259" s="8"/>
      <c r="S259" s="8"/>
      <c r="T259" s="8"/>
      <c r="U259" s="8"/>
    </row>
    <row r="260" spans="2:21" ht="28.5" customHeight="1">
      <c r="B260" s="3"/>
      <c r="I260" s="7">
        <v>10</v>
      </c>
      <c r="K260" s="14"/>
      <c r="O260" s="8"/>
      <c r="P260" s="8"/>
      <c r="Q260" s="8"/>
      <c r="R260" s="8"/>
      <c r="S260" s="8"/>
      <c r="T260" s="8"/>
      <c r="U260" s="8"/>
    </row>
    <row r="261" spans="1:11" ht="28.5" customHeight="1">
      <c r="A261" s="1" t="s">
        <v>0</v>
      </c>
      <c r="C261" s="1"/>
      <c r="E261" s="5"/>
      <c r="G261" s="1"/>
      <c r="I261" s="7" t="s">
        <v>218</v>
      </c>
      <c r="K261" s="14"/>
    </row>
    <row r="262" spans="3:11" ht="7.5" customHeight="1">
      <c r="C262" s="1"/>
      <c r="E262" s="5"/>
      <c r="F262" s="9"/>
      <c r="G262" s="1"/>
      <c r="H262" s="8"/>
      <c r="I262" s="5"/>
      <c r="K262" s="14"/>
    </row>
    <row r="263" spans="1:12" ht="26.25" customHeight="1">
      <c r="A263" s="1" t="s">
        <v>14</v>
      </c>
      <c r="B263" s="8"/>
      <c r="C263" s="6" t="s">
        <v>15</v>
      </c>
      <c r="D263" s="8"/>
      <c r="E263" s="5" t="s">
        <v>16</v>
      </c>
      <c r="F263" s="8"/>
      <c r="G263" s="10" t="s">
        <v>17</v>
      </c>
      <c r="H263" s="8"/>
      <c r="I263" s="5" t="s">
        <v>18</v>
      </c>
      <c r="J263" s="6" t="s">
        <v>2</v>
      </c>
      <c r="K263" s="11"/>
      <c r="L263" s="6" t="s">
        <v>15</v>
      </c>
    </row>
    <row r="264" spans="3:11" ht="6.75" customHeight="1">
      <c r="C264" s="1"/>
      <c r="E264" s="5"/>
      <c r="F264" s="9"/>
      <c r="G264" s="1"/>
      <c r="H264" s="8"/>
      <c r="I264" s="5"/>
      <c r="K264" s="14"/>
    </row>
    <row r="265" spans="1:12" ht="28.5" customHeight="1">
      <c r="A265" s="1">
        <f>A256</f>
        <v>414.13000000000005</v>
      </c>
      <c r="C265" s="3">
        <v>0</v>
      </c>
      <c r="E265" s="8" t="s">
        <v>24</v>
      </c>
      <c r="G265" s="13">
        <v>22.8</v>
      </c>
      <c r="I265" s="2" t="s">
        <v>219</v>
      </c>
      <c r="J265" s="3">
        <f>A265/0.62137</f>
        <v>666.4789095064133</v>
      </c>
      <c r="K265" s="14"/>
      <c r="L265" s="3">
        <f>C265/0.62137</f>
        <v>0</v>
      </c>
    </row>
    <row r="266" spans="1:12" ht="28.5" customHeight="1">
      <c r="A266" s="1">
        <f>A265+G265</f>
        <v>436.93000000000006</v>
      </c>
      <c r="C266" s="3">
        <f>C265+G265</f>
        <v>22.8</v>
      </c>
      <c r="E266" s="2" t="s">
        <v>21</v>
      </c>
      <c r="G266" s="13">
        <v>0.4</v>
      </c>
      <c r="I266" s="2" t="s">
        <v>206</v>
      </c>
      <c r="J266" s="3">
        <f>A266/0.62137</f>
        <v>703.1720231102241</v>
      </c>
      <c r="K266" s="14"/>
      <c r="L266" s="3">
        <f>C266/0.62137</f>
        <v>36.69311360381093</v>
      </c>
    </row>
    <row r="267" spans="1:12" ht="28.5" customHeight="1">
      <c r="A267" s="1">
        <f>A266+G266</f>
        <v>437.33000000000004</v>
      </c>
      <c r="C267" s="3">
        <f>C266+G266</f>
        <v>23.2</v>
      </c>
      <c r="E267" s="2" t="s">
        <v>100</v>
      </c>
      <c r="G267" s="13">
        <v>3.8</v>
      </c>
      <c r="I267" s="2" t="s">
        <v>220</v>
      </c>
      <c r="J267" s="3">
        <f>A267/0.62137</f>
        <v>703.8157619453788</v>
      </c>
      <c r="K267" s="14"/>
      <c r="L267" s="3">
        <f>C267/0.62137</f>
        <v>37.33685243896551</v>
      </c>
    </row>
    <row r="268" spans="1:12" ht="28.5" customHeight="1">
      <c r="A268" s="1">
        <f>A267+G267</f>
        <v>441.13000000000005</v>
      </c>
      <c r="C268" s="3">
        <f>C267+G267</f>
        <v>27</v>
      </c>
      <c r="E268" s="2" t="s">
        <v>21</v>
      </c>
      <c r="G268" s="13">
        <v>7</v>
      </c>
      <c r="I268" s="2" t="s">
        <v>221</v>
      </c>
      <c r="J268" s="3">
        <f>A268/0.62137</f>
        <v>709.9312808793472</v>
      </c>
      <c r="K268" s="14"/>
      <c r="L268" s="3">
        <f>C268/0.62137</f>
        <v>43.452371372933996</v>
      </c>
    </row>
    <row r="269" spans="1:12" ht="28.5" customHeight="1">
      <c r="A269" s="1">
        <f>A268+G268</f>
        <v>448.13000000000005</v>
      </c>
      <c r="C269" s="3">
        <f>C268+G268</f>
        <v>34</v>
      </c>
      <c r="E269" s="2" t="s">
        <v>21</v>
      </c>
      <c r="G269" s="13">
        <v>2.7</v>
      </c>
      <c r="I269" s="2" t="s">
        <v>222</v>
      </c>
      <c r="J269" s="3">
        <f>A269/0.62137</f>
        <v>721.1967104945523</v>
      </c>
      <c r="K269" s="14"/>
      <c r="L269" s="3">
        <f>C269/0.62137</f>
        <v>54.7178009881391</v>
      </c>
    </row>
    <row r="270" spans="1:14" ht="28.5" customHeight="1">
      <c r="A270" s="1">
        <f>A269+G269</f>
        <v>450.83000000000004</v>
      </c>
      <c r="C270" s="3">
        <f>C269+G269</f>
        <v>36.7</v>
      </c>
      <c r="E270" s="2" t="s">
        <v>21</v>
      </c>
      <c r="I270" s="5" t="s">
        <v>223</v>
      </c>
      <c r="J270" s="3">
        <f>A270/0.62137</f>
        <v>725.5419476318457</v>
      </c>
      <c r="K270" s="14"/>
      <c r="L270" s="3">
        <f>C270/0.62137</f>
        <v>59.063038125432506</v>
      </c>
      <c r="M270" s="8"/>
      <c r="N270" s="8"/>
    </row>
    <row r="271" spans="3:15" ht="28.5" customHeight="1">
      <c r="C271" s="1"/>
      <c r="E271" s="7" t="s">
        <v>42</v>
      </c>
      <c r="G271" s="1"/>
      <c r="I271" s="5" t="s">
        <v>224</v>
      </c>
      <c r="K271" s="14"/>
      <c r="M271" s="8"/>
      <c r="N271" s="8"/>
      <c r="O271" s="8"/>
    </row>
    <row r="272" spans="3:15" ht="28.5" customHeight="1">
      <c r="C272" s="1"/>
      <c r="E272" s="7" t="s">
        <v>44</v>
      </c>
      <c r="G272" s="1"/>
      <c r="I272" s="5" t="s">
        <v>225</v>
      </c>
      <c r="K272" s="14"/>
      <c r="M272" s="8"/>
      <c r="N272" s="8"/>
      <c r="O272" s="8"/>
    </row>
    <row r="273" spans="3:15" ht="28.5" customHeight="1">
      <c r="C273" s="1"/>
      <c r="D273" s="2" t="s">
        <v>63</v>
      </c>
      <c r="E273" s="7"/>
      <c r="G273" s="1"/>
      <c r="I273" s="5"/>
      <c r="K273" s="14"/>
      <c r="O273" s="8"/>
    </row>
    <row r="274" spans="3:15" ht="28.5" customHeight="1">
      <c r="C274" s="1"/>
      <c r="E274" s="7"/>
      <c r="G274" s="1"/>
      <c r="I274" s="7">
        <v>11</v>
      </c>
      <c r="K274" s="14"/>
      <c r="M274" s="8"/>
      <c r="N274" s="8"/>
      <c r="O274" s="8"/>
    </row>
    <row r="275" spans="1:11" ht="28.5" customHeight="1">
      <c r="A275" s="1" t="s">
        <v>0</v>
      </c>
      <c r="C275" s="1"/>
      <c r="E275" s="5"/>
      <c r="G275" s="1"/>
      <c r="I275" s="7" t="s">
        <v>226</v>
      </c>
      <c r="K275" s="14"/>
    </row>
    <row r="276" spans="3:11" ht="7.5" customHeight="1">
      <c r="C276" s="1"/>
      <c r="E276" s="5"/>
      <c r="F276" s="9"/>
      <c r="G276" s="1"/>
      <c r="H276" s="8"/>
      <c r="I276" s="5"/>
      <c r="K276" s="14"/>
    </row>
    <row r="277" spans="1:12" ht="26.25" customHeight="1">
      <c r="A277" s="1" t="s">
        <v>14</v>
      </c>
      <c r="B277" s="8"/>
      <c r="C277" s="6" t="s">
        <v>15</v>
      </c>
      <c r="D277" s="8"/>
      <c r="E277" s="5" t="s">
        <v>16</v>
      </c>
      <c r="F277" s="8"/>
      <c r="G277" s="10" t="s">
        <v>17</v>
      </c>
      <c r="H277" s="8"/>
      <c r="I277" s="5" t="s">
        <v>18</v>
      </c>
      <c r="J277" s="6" t="s">
        <v>2</v>
      </c>
      <c r="K277" s="11"/>
      <c r="L277" s="6" t="s">
        <v>15</v>
      </c>
    </row>
    <row r="278" spans="3:11" ht="6.75" customHeight="1">
      <c r="C278" s="1"/>
      <c r="E278" s="5"/>
      <c r="F278" s="9"/>
      <c r="G278" s="1"/>
      <c r="H278" s="8"/>
      <c r="I278" s="5"/>
      <c r="K278" s="14"/>
    </row>
    <row r="279" spans="1:12" ht="28.5" customHeight="1">
      <c r="A279" s="1">
        <f>A270</f>
        <v>450.83000000000004</v>
      </c>
      <c r="C279" s="1">
        <v>0</v>
      </c>
      <c r="E279" s="2" t="s">
        <v>21</v>
      </c>
      <c r="G279" s="13">
        <v>0</v>
      </c>
      <c r="I279" s="2" t="s">
        <v>222</v>
      </c>
      <c r="J279" s="3">
        <f>A279/0.62137</f>
        <v>725.5419476318457</v>
      </c>
      <c r="K279" s="14"/>
      <c r="L279" s="3">
        <f>C279/0.62137</f>
        <v>0</v>
      </c>
    </row>
    <row r="280" spans="1:12" ht="28.5" customHeight="1">
      <c r="A280" s="1">
        <f>A279+G279</f>
        <v>450.83000000000004</v>
      </c>
      <c r="C280" s="3">
        <f>C279+G279</f>
        <v>0</v>
      </c>
      <c r="E280" s="2" t="s">
        <v>21</v>
      </c>
      <c r="G280" s="13">
        <v>0.8</v>
      </c>
      <c r="I280" s="2" t="s">
        <v>227</v>
      </c>
      <c r="J280" s="3">
        <f>A280/0.62137</f>
        <v>725.5419476318457</v>
      </c>
      <c r="K280" s="14"/>
      <c r="L280" s="3">
        <f>C280/0.62137</f>
        <v>0</v>
      </c>
    </row>
    <row r="281" spans="1:12" ht="28.5" customHeight="1">
      <c r="A281" s="1">
        <f>A280+G280</f>
        <v>451.63000000000005</v>
      </c>
      <c r="C281" s="3">
        <f>C280+G280</f>
        <v>0.8</v>
      </c>
      <c r="E281" s="2" t="s">
        <v>21</v>
      </c>
      <c r="G281" s="13">
        <v>0.4</v>
      </c>
      <c r="I281" s="2" t="s">
        <v>228</v>
      </c>
      <c r="J281" s="3">
        <f>A281/0.62137</f>
        <v>726.8294253021548</v>
      </c>
      <c r="K281" s="14"/>
      <c r="L281" s="3">
        <f>C281/0.62137</f>
        <v>1.2874776703091555</v>
      </c>
    </row>
    <row r="282" spans="1:12" ht="28.5" customHeight="1">
      <c r="A282" s="1">
        <f>A281+G281</f>
        <v>452.03000000000003</v>
      </c>
      <c r="C282" s="3">
        <f>C281+G281</f>
        <v>1.2000000000000002</v>
      </c>
      <c r="E282" s="8" t="s">
        <v>24</v>
      </c>
      <c r="G282" s="13">
        <v>1.9</v>
      </c>
      <c r="I282" s="2" t="s">
        <v>229</v>
      </c>
      <c r="J282" s="3">
        <f>A282/0.62137</f>
        <v>727.4731641373095</v>
      </c>
      <c r="K282" s="14"/>
      <c r="L282" s="3">
        <f>C282/0.62137</f>
        <v>1.9312165054637334</v>
      </c>
    </row>
    <row r="283" spans="1:12" ht="28.5" customHeight="1">
      <c r="A283" s="1">
        <f>A282+G282</f>
        <v>453.93</v>
      </c>
      <c r="C283" s="3">
        <f>C282+G282</f>
        <v>3.1</v>
      </c>
      <c r="E283" s="8" t="s">
        <v>24</v>
      </c>
      <c r="G283" s="13">
        <v>1.3</v>
      </c>
      <c r="I283" s="2" t="s">
        <v>230</v>
      </c>
      <c r="J283" s="3">
        <f>A283/0.62137</f>
        <v>730.5309236042937</v>
      </c>
      <c r="K283" s="14"/>
      <c r="L283" s="3">
        <f>C283/0.62137</f>
        <v>4.988975972447977</v>
      </c>
    </row>
    <row r="284" spans="1:12" ht="28.5" customHeight="1">
      <c r="A284" s="1">
        <f>A283+G283</f>
        <v>455.23</v>
      </c>
      <c r="C284" s="3">
        <f>C283+G283</f>
        <v>4.4</v>
      </c>
      <c r="E284" s="8" t="s">
        <v>24</v>
      </c>
      <c r="G284" s="13">
        <v>0.8</v>
      </c>
      <c r="I284" s="2" t="s">
        <v>231</v>
      </c>
      <c r="J284" s="3">
        <f>A284/0.62137</f>
        <v>732.623074818546</v>
      </c>
      <c r="K284" s="14"/>
      <c r="L284" s="3">
        <f>C284/0.62137</f>
        <v>7.081127186700355</v>
      </c>
    </row>
    <row r="285" spans="1:13" ht="28.5" customHeight="1">
      <c r="A285" s="1">
        <f>A284+G284</f>
        <v>456.03000000000003</v>
      </c>
      <c r="C285" s="3">
        <f>C284+G284</f>
        <v>5.2</v>
      </c>
      <c r="E285" s="2" t="s">
        <v>21</v>
      </c>
      <c r="G285" s="3">
        <v>2.8</v>
      </c>
      <c r="I285" s="2" t="s">
        <v>232</v>
      </c>
      <c r="J285" s="3">
        <f>A285/0.62137</f>
        <v>733.9105524888552</v>
      </c>
      <c r="K285" s="14"/>
      <c r="L285" s="3">
        <f>C285/0.62137</f>
        <v>8.36860485700951</v>
      </c>
      <c r="M285" s="14"/>
    </row>
    <row r="286" spans="1:13" ht="28.5" customHeight="1">
      <c r="A286" s="1">
        <f>A285+G285</f>
        <v>458.83000000000004</v>
      </c>
      <c r="C286" s="3">
        <f>C285+G285</f>
        <v>8</v>
      </c>
      <c r="E286" s="2" t="s">
        <v>21</v>
      </c>
      <c r="G286" s="3">
        <v>0.2</v>
      </c>
      <c r="I286" s="2" t="s">
        <v>233</v>
      </c>
      <c r="J286" s="3">
        <f>A286/0.62137</f>
        <v>738.4167243349373</v>
      </c>
      <c r="K286" s="14"/>
      <c r="L286" s="3">
        <f>C286/0.62137</f>
        <v>12.874776703091554</v>
      </c>
      <c r="M286" s="14"/>
    </row>
    <row r="287" spans="1:13" ht="28.5" customHeight="1">
      <c r="A287" s="1">
        <f>A286+G286</f>
        <v>459.03000000000003</v>
      </c>
      <c r="C287" s="3">
        <f>C286+G286</f>
        <v>8.2</v>
      </c>
      <c r="E287" s="2" t="s">
        <v>21</v>
      </c>
      <c r="G287" s="3">
        <v>5.1</v>
      </c>
      <c r="I287" s="2" t="s">
        <v>234</v>
      </c>
      <c r="J287" s="3">
        <f>A287/0.62137</f>
        <v>738.7385937525146</v>
      </c>
      <c r="K287" s="14"/>
      <c r="L287" s="3">
        <f>C287/0.62137</f>
        <v>13.196646120668841</v>
      </c>
      <c r="M287" s="14"/>
    </row>
    <row r="288" spans="1:13" ht="28.5" customHeight="1">
      <c r="A288" s="1">
        <f>A287+G287</f>
        <v>464.13000000000005</v>
      </c>
      <c r="C288" s="3">
        <f>C287+G287</f>
        <v>13.299999999999999</v>
      </c>
      <c r="E288" s="2" t="s">
        <v>21</v>
      </c>
      <c r="G288" s="3">
        <v>1.9</v>
      </c>
      <c r="I288" s="2" t="s">
        <v>235</v>
      </c>
      <c r="J288" s="3">
        <f>A288/0.62137</f>
        <v>746.9462639007354</v>
      </c>
      <c r="K288" s="14"/>
      <c r="L288" s="3">
        <f>C288/0.62137</f>
        <v>21.40431626888971</v>
      </c>
      <c r="M288" s="14"/>
    </row>
    <row r="289" spans="1:13" ht="28.5" customHeight="1">
      <c r="A289" s="1">
        <f>A288+G288</f>
        <v>466.03000000000003</v>
      </c>
      <c r="C289" s="3">
        <f>C288+G288</f>
        <v>15.2</v>
      </c>
      <c r="E289" s="8" t="s">
        <v>24</v>
      </c>
      <c r="G289" s="3">
        <v>0.2</v>
      </c>
      <c r="I289" s="2" t="s">
        <v>236</v>
      </c>
      <c r="J289" s="3">
        <f>A289/0.62137</f>
        <v>750.0040233677197</v>
      </c>
      <c r="K289" s="14"/>
      <c r="L289" s="3">
        <f>C289/0.62137</f>
        <v>24.462075735873952</v>
      </c>
      <c r="M289" s="14"/>
    </row>
    <row r="290" spans="1:13" ht="28.5" customHeight="1">
      <c r="A290" s="1">
        <f>A289+G289</f>
        <v>466.23</v>
      </c>
      <c r="C290" s="3">
        <f>C289+G289</f>
        <v>15.399999999999999</v>
      </c>
      <c r="E290" s="2" t="s">
        <v>21</v>
      </c>
      <c r="G290" s="3">
        <v>0.30000000000000004</v>
      </c>
      <c r="I290" s="2" t="s">
        <v>237</v>
      </c>
      <c r="J290" s="3">
        <f>A290/0.62137</f>
        <v>750.3258927852969</v>
      </c>
      <c r="K290" s="14"/>
      <c r="L290" s="3">
        <f>C290/0.62137</f>
        <v>24.78394515345124</v>
      </c>
      <c r="M290" s="14"/>
    </row>
    <row r="291" spans="1:13" ht="28.5" customHeight="1">
      <c r="A291" s="1">
        <f>A290+G290</f>
        <v>466.53000000000003</v>
      </c>
      <c r="C291" s="3">
        <f>C290+G290</f>
        <v>15.7</v>
      </c>
      <c r="E291" s="8" t="s">
        <v>69</v>
      </c>
      <c r="G291" s="3">
        <v>2</v>
      </c>
      <c r="I291" s="2" t="s">
        <v>238</v>
      </c>
      <c r="J291" s="3">
        <f>A291/0.62137</f>
        <v>750.8086969116629</v>
      </c>
      <c r="K291" s="14"/>
      <c r="L291" s="3">
        <f>C291/0.62137</f>
        <v>25.266749279817173</v>
      </c>
      <c r="M291" s="14"/>
    </row>
    <row r="292" spans="1:13" ht="28.5" customHeight="1">
      <c r="A292" s="1">
        <f>A291+G291</f>
        <v>468.53000000000003</v>
      </c>
      <c r="C292" s="3">
        <f>C291+G291</f>
        <v>17.7</v>
      </c>
      <c r="E292" s="2" t="s">
        <v>21</v>
      </c>
      <c r="G292" s="3">
        <v>0.8</v>
      </c>
      <c r="I292" s="2" t="s">
        <v>32</v>
      </c>
      <c r="J292" s="3">
        <f>A292/0.62137</f>
        <v>754.0273910874357</v>
      </c>
      <c r="K292" s="14"/>
      <c r="L292" s="3">
        <f>C292/0.62137</f>
        <v>28.48544345559006</v>
      </c>
      <c r="M292" s="14"/>
    </row>
    <row r="293" spans="11:13" ht="28.5" customHeight="1">
      <c r="K293" s="14"/>
      <c r="M293" s="14"/>
    </row>
    <row r="294" spans="11:13" ht="28.5" customHeight="1">
      <c r="K294" s="14"/>
      <c r="M294" s="14"/>
    </row>
    <row r="295" spans="1:13" ht="28.5" customHeight="1">
      <c r="A295" s="1">
        <f>SUM(G292+A292)</f>
        <v>469.33000000000004</v>
      </c>
      <c r="C295" s="3">
        <f>SUM(G292+C292)</f>
        <v>18.5</v>
      </c>
      <c r="E295" s="8" t="s">
        <v>24</v>
      </c>
      <c r="G295" s="3">
        <v>5.2</v>
      </c>
      <c r="I295" s="2" t="s">
        <v>239</v>
      </c>
      <c r="J295" s="3">
        <f>A295/0.62137</f>
        <v>755.314868757745</v>
      </c>
      <c r="K295" s="14"/>
      <c r="L295" s="3">
        <f>C295/0.62137</f>
        <v>29.77292112589922</v>
      </c>
      <c r="M295" s="14"/>
    </row>
    <row r="296" spans="1:13" ht="28.5" customHeight="1">
      <c r="A296" s="1">
        <f>A295+G295</f>
        <v>474.53000000000003</v>
      </c>
      <c r="C296" s="3">
        <f>C295+G295</f>
        <v>23.7</v>
      </c>
      <c r="E296" s="2" t="s">
        <v>21</v>
      </c>
      <c r="G296" s="3">
        <v>1.3</v>
      </c>
      <c r="I296" s="2" t="s">
        <v>240</v>
      </c>
      <c r="J296" s="3">
        <f>A296/0.62137</f>
        <v>763.6834736147545</v>
      </c>
      <c r="K296" s="14"/>
      <c r="L296" s="3">
        <f>C296/0.62137</f>
        <v>38.141525982908725</v>
      </c>
      <c r="M296" s="14"/>
    </row>
    <row r="297" spans="1:13" ht="28.5" customHeight="1">
      <c r="A297" s="1">
        <f>A296+G296</f>
        <v>475.83000000000004</v>
      </c>
      <c r="C297" s="3">
        <f>C296+G296</f>
        <v>25</v>
      </c>
      <c r="E297" s="8" t="s">
        <v>24</v>
      </c>
      <c r="G297" s="3">
        <v>5.7</v>
      </c>
      <c r="I297" s="2" t="s">
        <v>241</v>
      </c>
      <c r="J297" s="3">
        <f>A297/0.62137</f>
        <v>765.7756248290068</v>
      </c>
      <c r="K297" s="14"/>
      <c r="L297" s="3">
        <f>C297/0.62137</f>
        <v>40.23367719716111</v>
      </c>
      <c r="M297" s="14"/>
    </row>
    <row r="298" spans="4:13" ht="28.5" customHeight="1">
      <c r="D298" s="2" t="s">
        <v>242</v>
      </c>
      <c r="E298" s="8"/>
      <c r="K298" s="14"/>
      <c r="M298" s="14"/>
    </row>
    <row r="299" spans="1:12" ht="28.5" customHeight="1">
      <c r="A299" s="1">
        <f>A297+G297</f>
        <v>481.53000000000003</v>
      </c>
      <c r="C299" s="3">
        <f>C297+G297</f>
        <v>30.7</v>
      </c>
      <c r="E299" s="2" t="s">
        <v>21</v>
      </c>
      <c r="G299" s="13">
        <v>3.3</v>
      </c>
      <c r="I299" s="2" t="s">
        <v>243</v>
      </c>
      <c r="J299" s="3">
        <f>A299/0.62137</f>
        <v>774.9489032299596</v>
      </c>
      <c r="K299" s="14"/>
      <c r="L299" s="3">
        <f>C299/0.62137</f>
        <v>49.40695559811384</v>
      </c>
    </row>
    <row r="300" spans="1:12" ht="28.5" customHeight="1">
      <c r="A300" s="1">
        <f>A299+G299</f>
        <v>484.83000000000004</v>
      </c>
      <c r="C300" s="3">
        <f>C299+G299</f>
        <v>34</v>
      </c>
      <c r="E300" s="2" t="s">
        <v>21</v>
      </c>
      <c r="G300" s="13">
        <v>0.1</v>
      </c>
      <c r="I300" s="2" t="s">
        <v>244</v>
      </c>
      <c r="J300" s="3">
        <f>A300/0.62137</f>
        <v>780.2597486199849</v>
      </c>
      <c r="K300" s="14"/>
      <c r="L300" s="3">
        <f>C300/0.62137</f>
        <v>54.7178009881391</v>
      </c>
    </row>
    <row r="301" spans="1:12" ht="28.5" customHeight="1">
      <c r="A301" s="1">
        <f>A300+G300</f>
        <v>484.93000000000006</v>
      </c>
      <c r="C301" s="3">
        <f>C300+G300</f>
        <v>34.1</v>
      </c>
      <c r="E301" s="7" t="s">
        <v>52</v>
      </c>
      <c r="G301" s="13">
        <v>0.8</v>
      </c>
      <c r="I301" s="2" t="s">
        <v>245</v>
      </c>
      <c r="J301" s="3">
        <f>A301/0.62137</f>
        <v>780.4206833287735</v>
      </c>
      <c r="K301" s="14"/>
      <c r="L301" s="3">
        <f>C301/0.62137</f>
        <v>54.87873569692775</v>
      </c>
    </row>
    <row r="302" spans="1:12" ht="28.5" customHeight="1">
      <c r="A302" s="1">
        <f>A301+G301</f>
        <v>485.7300000000001</v>
      </c>
      <c r="C302" s="3">
        <f>C301+G301</f>
        <v>34.9</v>
      </c>
      <c r="E302" s="7" t="s">
        <v>52</v>
      </c>
      <c r="G302" s="13">
        <v>0.8</v>
      </c>
      <c r="I302" s="2" t="s">
        <v>246</v>
      </c>
      <c r="J302" s="3">
        <f>A302/0.62137</f>
        <v>781.7081609990827</v>
      </c>
      <c r="K302" s="14"/>
      <c r="L302" s="3">
        <f>C302/0.62137</f>
        <v>56.1662133672369</v>
      </c>
    </row>
    <row r="303" spans="1:12" ht="28.5" customHeight="1">
      <c r="A303" s="1">
        <f>A302+G302</f>
        <v>486.5300000000001</v>
      </c>
      <c r="C303" s="3">
        <f>C302+G302</f>
        <v>35.699999999999996</v>
      </c>
      <c r="E303" s="7" t="s">
        <v>247</v>
      </c>
      <c r="G303" s="13"/>
      <c r="J303" s="3">
        <f>A303/0.62137</f>
        <v>782.9956386693918</v>
      </c>
      <c r="K303" s="14"/>
      <c r="L303" s="3">
        <f>C303/0.62137</f>
        <v>57.45369103754605</v>
      </c>
    </row>
    <row r="304" spans="1:12" ht="28.5" customHeight="1">
      <c r="A304" s="1">
        <f>A303+G303</f>
        <v>486.5300000000001</v>
      </c>
      <c r="C304" s="3">
        <f>C303+G303</f>
        <v>35.699999999999996</v>
      </c>
      <c r="E304" s="8" t="s">
        <v>24</v>
      </c>
      <c r="G304" s="13">
        <v>0.7</v>
      </c>
      <c r="I304" s="2" t="s">
        <v>248</v>
      </c>
      <c r="J304" s="3">
        <f>A304/0.62137</f>
        <v>782.9956386693918</v>
      </c>
      <c r="K304" s="14"/>
      <c r="L304" s="3">
        <f>C304/0.62137</f>
        <v>57.45369103754605</v>
      </c>
    </row>
    <row r="305" spans="1:12" ht="28.5" customHeight="1">
      <c r="A305" s="1">
        <f>A304+G304</f>
        <v>487.2300000000001</v>
      </c>
      <c r="C305" s="3">
        <f>C304+G304</f>
        <v>36.4</v>
      </c>
      <c r="E305" s="8" t="s">
        <v>24</v>
      </c>
      <c r="G305" s="13">
        <v>0.5</v>
      </c>
      <c r="I305" s="2" t="s">
        <v>249</v>
      </c>
      <c r="J305" s="3">
        <f>A305/0.62137</f>
        <v>784.1221816309123</v>
      </c>
      <c r="K305" s="14"/>
      <c r="L305" s="3">
        <f>C305/0.62137</f>
        <v>58.58023399906657</v>
      </c>
    </row>
    <row r="306" spans="1:12" ht="28.5" customHeight="1">
      <c r="A306" s="1">
        <f>A305+G305</f>
        <v>487.7300000000001</v>
      </c>
      <c r="C306" s="3">
        <f>C305+G305</f>
        <v>36.9</v>
      </c>
      <c r="E306" s="7" t="s">
        <v>26</v>
      </c>
      <c r="G306" s="13">
        <v>0.7</v>
      </c>
      <c r="I306" s="2" t="s">
        <v>249</v>
      </c>
      <c r="J306" s="3">
        <f>A306/0.62137</f>
        <v>784.9268551748555</v>
      </c>
      <c r="K306" s="14"/>
      <c r="L306" s="3">
        <f>C306/0.62137</f>
        <v>59.38490754300979</v>
      </c>
    </row>
    <row r="307" spans="1:12" ht="28.5" customHeight="1">
      <c r="A307" s="1">
        <f>A306+G306</f>
        <v>488.43000000000006</v>
      </c>
      <c r="C307" s="3">
        <f>C306+G306</f>
        <v>37.6</v>
      </c>
      <c r="E307" s="2" t="s">
        <v>21</v>
      </c>
      <c r="G307" s="13">
        <v>0.7</v>
      </c>
      <c r="I307" s="2" t="s">
        <v>250</v>
      </c>
      <c r="J307" s="3">
        <f>A307/0.62137</f>
        <v>786.053398136376</v>
      </c>
      <c r="K307" s="14"/>
      <c r="L307" s="3">
        <f>C307/0.62137</f>
        <v>60.51145050453031</v>
      </c>
    </row>
    <row r="308" spans="5:11" ht="28.5" customHeight="1">
      <c r="E308" s="7" t="s">
        <v>57</v>
      </c>
      <c r="G308" s="13">
        <v>0</v>
      </c>
      <c r="I308" s="2" t="s">
        <v>251</v>
      </c>
      <c r="K308" s="14"/>
    </row>
    <row r="309" spans="4:11" ht="28.5" customHeight="1">
      <c r="D309" s="2" t="s">
        <v>252</v>
      </c>
      <c r="E309" s="7"/>
      <c r="G309" s="13"/>
      <c r="K309" s="14"/>
    </row>
    <row r="310" spans="1:12" ht="28.5" customHeight="1">
      <c r="A310" s="1">
        <f>A307+G307</f>
        <v>489.13000000000005</v>
      </c>
      <c r="C310" s="3">
        <f>C307+G307</f>
        <v>38.300000000000004</v>
      </c>
      <c r="E310" s="8" t="s">
        <v>24</v>
      </c>
      <c r="G310" s="13">
        <v>0</v>
      </c>
      <c r="I310" s="2" t="s">
        <v>253</v>
      </c>
      <c r="J310" s="3">
        <f>A310/0.62137</f>
        <v>787.1799410978965</v>
      </c>
      <c r="K310" s="14"/>
      <c r="L310" s="3">
        <f>C310/0.62137</f>
        <v>61.63799346605082</v>
      </c>
    </row>
    <row r="311" spans="1:14" ht="28.5" customHeight="1">
      <c r="A311" s="1">
        <f>A310+G310</f>
        <v>489.13000000000005</v>
      </c>
      <c r="C311" s="3">
        <f>C310+G310</f>
        <v>38.300000000000004</v>
      </c>
      <c r="E311" s="2" t="s">
        <v>21</v>
      </c>
      <c r="I311" s="5" t="s">
        <v>254</v>
      </c>
      <c r="J311" s="3">
        <f>A311/0.62137</f>
        <v>787.1799410978965</v>
      </c>
      <c r="K311" s="14"/>
      <c r="L311" s="3">
        <f>C311/0.62137</f>
        <v>61.63799346605082</v>
      </c>
      <c r="M311" s="8"/>
      <c r="N311" s="8"/>
    </row>
    <row r="312" spans="3:15" ht="28.5" customHeight="1">
      <c r="C312" s="1"/>
      <c r="E312" s="7" t="s">
        <v>42</v>
      </c>
      <c r="G312" s="1"/>
      <c r="I312" s="5" t="s">
        <v>255</v>
      </c>
      <c r="K312" s="14"/>
      <c r="M312" s="8"/>
      <c r="N312" s="8"/>
      <c r="O312" s="8"/>
    </row>
    <row r="313" spans="3:15" ht="28.5" customHeight="1">
      <c r="C313" s="1"/>
      <c r="E313" s="7" t="s">
        <v>44</v>
      </c>
      <c r="G313" s="1"/>
      <c r="I313" s="5" t="s">
        <v>256</v>
      </c>
      <c r="K313" s="14"/>
      <c r="M313" s="8"/>
      <c r="N313" s="8"/>
      <c r="O313" s="8"/>
    </row>
    <row r="314" spans="3:15" ht="28.5" customHeight="1">
      <c r="C314" s="1"/>
      <c r="D314" s="2" t="s">
        <v>257</v>
      </c>
      <c r="E314" s="7"/>
      <c r="G314" s="1"/>
      <c r="I314" s="5"/>
      <c r="K314" s="14"/>
      <c r="O314" s="8"/>
    </row>
    <row r="315" spans="2:13" ht="28.5" customHeight="1">
      <c r="B315" s="3" t="s">
        <v>8</v>
      </c>
      <c r="E315" s="5"/>
      <c r="G315" s="1"/>
      <c r="M315" s="8"/>
    </row>
    <row r="316" spans="4:13" ht="28.5" customHeight="1">
      <c r="D316" s="3" t="s">
        <v>258</v>
      </c>
      <c r="E316" s="3"/>
      <c r="G316" s="1"/>
      <c r="J316" s="3">
        <f>J7</f>
        <v>166.64000000000004</v>
      </c>
      <c r="L316" s="3">
        <f>J316/0.62137</f>
        <v>268.1815987253971</v>
      </c>
      <c r="M316" s="8"/>
    </row>
    <row r="317" spans="3:15" ht="28.5" customHeight="1">
      <c r="C317" s="1"/>
      <c r="E317" s="7"/>
      <c r="G317" s="1"/>
      <c r="I317" s="7">
        <v>12</v>
      </c>
      <c r="K317" s="14"/>
      <c r="M317" s="8"/>
      <c r="N317" s="8"/>
      <c r="O317" s="8"/>
    </row>
    <row r="318" spans="1:11" ht="28.5" customHeight="1">
      <c r="A318" s="1" t="s">
        <v>0</v>
      </c>
      <c r="C318" s="1"/>
      <c r="E318" s="5"/>
      <c r="G318" s="1"/>
      <c r="I318" s="7" t="s">
        <v>259</v>
      </c>
      <c r="K318" s="14"/>
    </row>
    <row r="319" spans="3:11" ht="7.5" customHeight="1">
      <c r="C319" s="1"/>
      <c r="E319" s="5"/>
      <c r="F319" s="9"/>
      <c r="G319" s="1"/>
      <c r="H319" s="8"/>
      <c r="I319" s="5"/>
      <c r="K319" s="14"/>
    </row>
    <row r="320" spans="1:12" ht="26.25" customHeight="1">
      <c r="A320" s="1" t="s">
        <v>14</v>
      </c>
      <c r="B320" s="8"/>
      <c r="C320" s="6" t="s">
        <v>15</v>
      </c>
      <c r="D320" s="8"/>
      <c r="E320" s="5" t="s">
        <v>16</v>
      </c>
      <c r="F320" s="8"/>
      <c r="G320" s="10" t="s">
        <v>17</v>
      </c>
      <c r="H320" s="8"/>
      <c r="I320" s="5" t="s">
        <v>18</v>
      </c>
      <c r="J320" s="6" t="s">
        <v>2</v>
      </c>
      <c r="K320" s="11"/>
      <c r="L320" s="6" t="s">
        <v>15</v>
      </c>
    </row>
    <row r="321" spans="3:11" ht="6.75" customHeight="1">
      <c r="C321" s="1"/>
      <c r="E321" s="5"/>
      <c r="F321" s="9"/>
      <c r="G321" s="1"/>
      <c r="H321" s="8"/>
      <c r="I321" s="5"/>
      <c r="K321" s="14"/>
    </row>
    <row r="322" spans="1:12" ht="28.5" customHeight="1">
      <c r="A322" s="1">
        <f>A311</f>
        <v>489.13000000000005</v>
      </c>
      <c r="C322" s="1">
        <v>0</v>
      </c>
      <c r="E322" s="2" t="s">
        <v>21</v>
      </c>
      <c r="G322" s="13">
        <v>5.3</v>
      </c>
      <c r="I322" s="2" t="s">
        <v>253</v>
      </c>
      <c r="J322" s="3">
        <f>A322/0.62137</f>
        <v>787.1799410978965</v>
      </c>
      <c r="K322" s="14"/>
      <c r="L322" s="3">
        <f>C322/0.62137</f>
        <v>0</v>
      </c>
    </row>
    <row r="323" spans="1:12" ht="28.5" customHeight="1">
      <c r="A323" s="1">
        <f>A322+G322</f>
        <v>494.43000000000006</v>
      </c>
      <c r="C323" s="3">
        <f>C322+G322</f>
        <v>5.3</v>
      </c>
      <c r="E323" s="7" t="s">
        <v>52</v>
      </c>
      <c r="G323" s="13">
        <v>1.3</v>
      </c>
      <c r="I323" s="2" t="s">
        <v>260</v>
      </c>
      <c r="J323" s="3">
        <f>A323/0.62137</f>
        <v>795.7094806636948</v>
      </c>
      <c r="K323" s="14"/>
      <c r="L323" s="3">
        <f>C323/0.62137</f>
        <v>8.529539565798155</v>
      </c>
    </row>
    <row r="324" spans="1:12" ht="28.5" customHeight="1">
      <c r="A324" s="1">
        <f>A323+G323</f>
        <v>495.7300000000001</v>
      </c>
      <c r="C324" s="3">
        <f>C323+G323</f>
        <v>6.6</v>
      </c>
      <c r="E324" s="8" t="s">
        <v>24</v>
      </c>
      <c r="G324" s="13">
        <v>0.4</v>
      </c>
      <c r="I324" s="2" t="s">
        <v>261</v>
      </c>
      <c r="J324" s="3">
        <f>A324/0.62137</f>
        <v>797.8016318779471</v>
      </c>
      <c r="K324" s="14"/>
      <c r="L324" s="3">
        <f>C324/0.62137</f>
        <v>10.621690780050532</v>
      </c>
    </row>
    <row r="325" spans="1:12" ht="28.5" customHeight="1">
      <c r="A325" s="1">
        <f>A324+G324</f>
        <v>496.13000000000005</v>
      </c>
      <c r="C325" s="3">
        <f>C324+G324</f>
        <v>7</v>
      </c>
      <c r="E325" s="2" t="s">
        <v>21</v>
      </c>
      <c r="G325" s="13">
        <v>2.1</v>
      </c>
      <c r="I325" s="2" t="s">
        <v>262</v>
      </c>
      <c r="J325" s="3">
        <f>A325/0.62137</f>
        <v>798.4453707131016</v>
      </c>
      <c r="K325" s="14"/>
      <c r="L325" s="3">
        <f>C325/0.62137</f>
        <v>11.26542961520511</v>
      </c>
    </row>
    <row r="326" spans="1:12" ht="28.5" customHeight="1">
      <c r="A326" s="1">
        <f>A325+G325</f>
        <v>498.2300000000001</v>
      </c>
      <c r="C326" s="3">
        <f>C325+G325</f>
        <v>9.1</v>
      </c>
      <c r="E326" s="2" t="s">
        <v>21</v>
      </c>
      <c r="G326" s="13">
        <v>0.1</v>
      </c>
      <c r="I326" s="2" t="s">
        <v>263</v>
      </c>
      <c r="J326" s="3">
        <f>A326/0.62137</f>
        <v>801.8249995976632</v>
      </c>
      <c r="K326" s="14"/>
      <c r="L326" s="3">
        <f>C326/0.62137</f>
        <v>14.645058499766643</v>
      </c>
    </row>
    <row r="327" spans="1:12" ht="28.5" customHeight="1">
      <c r="A327" s="1">
        <f>A326+G326</f>
        <v>498.3300000000001</v>
      </c>
      <c r="C327" s="3">
        <f>C326+G326</f>
        <v>9.2</v>
      </c>
      <c r="E327" s="8" t="s">
        <v>24</v>
      </c>
      <c r="G327" s="13">
        <v>1.4</v>
      </c>
      <c r="I327" s="2" t="s">
        <v>264</v>
      </c>
      <c r="J327" s="3">
        <f>A327/0.62137</f>
        <v>801.9859343064519</v>
      </c>
      <c r="K327" s="14"/>
      <c r="L327" s="3">
        <f>C327/0.62137</f>
        <v>14.805993208555286</v>
      </c>
    </row>
    <row r="328" spans="1:12" ht="28.5" customHeight="1">
      <c r="A328" s="1">
        <f>A327+G327</f>
        <v>499.7300000000001</v>
      </c>
      <c r="C328" s="3">
        <f>C327+G327</f>
        <v>10.6</v>
      </c>
      <c r="E328" s="2" t="s">
        <v>21</v>
      </c>
      <c r="G328" s="13">
        <v>0.1</v>
      </c>
      <c r="I328" s="2" t="s">
        <v>265</v>
      </c>
      <c r="J328" s="3">
        <f>A328/0.62137</f>
        <v>804.2390202294929</v>
      </c>
      <c r="K328" s="14"/>
      <c r="L328" s="3">
        <f>C328/0.62137</f>
        <v>17.05907913159631</v>
      </c>
    </row>
    <row r="329" spans="1:12" ht="28.5" customHeight="1">
      <c r="A329" s="1">
        <f>A328+G328</f>
        <v>499.8300000000001</v>
      </c>
      <c r="C329" s="3">
        <f>C328+G328</f>
        <v>10.7</v>
      </c>
      <c r="E329" s="8" t="s">
        <v>24</v>
      </c>
      <c r="G329" s="13">
        <v>1.8</v>
      </c>
      <c r="I329" s="2" t="s">
        <v>266</v>
      </c>
      <c r="J329" s="3">
        <f>A329/0.62137</f>
        <v>804.3999549382816</v>
      </c>
      <c r="K329" s="14"/>
      <c r="L329" s="3">
        <f>C329/0.62137</f>
        <v>17.22001384038495</v>
      </c>
    </row>
    <row r="330" spans="1:12" ht="28.5" customHeight="1">
      <c r="A330" s="1">
        <f>A329+G329</f>
        <v>501.6300000000001</v>
      </c>
      <c r="C330" s="3">
        <f>C329+G329</f>
        <v>12.5</v>
      </c>
      <c r="E330" s="7" t="s">
        <v>52</v>
      </c>
      <c r="G330" s="13">
        <v>0.2</v>
      </c>
      <c r="I330" s="2" t="s">
        <v>267</v>
      </c>
      <c r="J330" s="3">
        <f>A330/0.62137</f>
        <v>807.2967796964772</v>
      </c>
      <c r="K330" s="14"/>
      <c r="L330" s="3">
        <f>C330/0.62137</f>
        <v>20.116838598580554</v>
      </c>
    </row>
    <row r="331" spans="1:12" ht="28.5" customHeight="1">
      <c r="A331" s="1">
        <f>A330+G330</f>
        <v>501.8300000000001</v>
      </c>
      <c r="C331" s="3">
        <f>C330+G330</f>
        <v>12.7</v>
      </c>
      <c r="E331" s="8" t="s">
        <v>24</v>
      </c>
      <c r="G331" s="13">
        <v>0</v>
      </c>
      <c r="I331" s="2" t="s">
        <v>268</v>
      </c>
      <c r="J331" s="3">
        <f>A331/0.62137</f>
        <v>807.6186491140545</v>
      </c>
      <c r="K331" s="14"/>
      <c r="L331" s="3">
        <f>C331/0.62137</f>
        <v>20.43870801615784</v>
      </c>
    </row>
    <row r="332" spans="1:12" ht="28.5" customHeight="1">
      <c r="A332" s="1">
        <f>A331+G331</f>
        <v>501.8300000000001</v>
      </c>
      <c r="C332" s="3">
        <f>C331+G331</f>
        <v>12.7</v>
      </c>
      <c r="E332" s="2" t="s">
        <v>21</v>
      </c>
      <c r="G332" s="13">
        <v>1.4</v>
      </c>
      <c r="I332" s="2" t="s">
        <v>251</v>
      </c>
      <c r="J332" s="3">
        <f>A332/0.62137</f>
        <v>807.6186491140545</v>
      </c>
      <c r="K332" s="14"/>
      <c r="L332" s="3">
        <f>C332/0.62137</f>
        <v>20.43870801615784</v>
      </c>
    </row>
    <row r="333" spans="1:12" ht="28.5" customHeight="1">
      <c r="A333" s="1">
        <f>A332+G332</f>
        <v>503.2300000000001</v>
      </c>
      <c r="C333" s="3">
        <f>C332+G332</f>
        <v>14.1</v>
      </c>
      <c r="E333" s="8" t="s">
        <v>24</v>
      </c>
      <c r="G333" s="13">
        <v>0</v>
      </c>
      <c r="I333" s="2" t="s">
        <v>269</v>
      </c>
      <c r="J333" s="3">
        <f>A333/0.62137</f>
        <v>809.8717350370955</v>
      </c>
      <c r="K333" s="14"/>
      <c r="L333" s="3">
        <f>C333/0.62137</f>
        <v>22.691793939198863</v>
      </c>
    </row>
    <row r="334" spans="1:12" ht="28.5" customHeight="1">
      <c r="A334" s="1">
        <f>A333+G333</f>
        <v>503.2300000000001</v>
      </c>
      <c r="C334" s="3">
        <f>C333+G333</f>
        <v>14.1</v>
      </c>
      <c r="E334" s="2" t="s">
        <v>21</v>
      </c>
      <c r="G334" s="3">
        <v>2.4</v>
      </c>
      <c r="I334" s="2" t="s">
        <v>270</v>
      </c>
      <c r="J334" s="3">
        <f>A334/0.62137</f>
        <v>809.8717350370955</v>
      </c>
      <c r="K334" s="14"/>
      <c r="L334" s="3">
        <f>C334/0.62137</f>
        <v>22.691793939198863</v>
      </c>
    </row>
    <row r="335" spans="1:12" ht="28.5" customHeight="1">
      <c r="A335" s="1">
        <f>A334+G334</f>
        <v>505.63000000000005</v>
      </c>
      <c r="C335" s="3">
        <f>C334+G334</f>
        <v>16.5</v>
      </c>
      <c r="E335" s="2" t="s">
        <v>21</v>
      </c>
      <c r="G335" s="13">
        <v>0</v>
      </c>
      <c r="I335" s="2" t="s">
        <v>271</v>
      </c>
      <c r="J335" s="3">
        <f>A335/0.62137</f>
        <v>813.7341680480229</v>
      </c>
      <c r="K335" s="14"/>
      <c r="L335" s="3">
        <f>C335/0.62137</f>
        <v>26.55422695012633</v>
      </c>
    </row>
    <row r="336" spans="1:12" ht="28.5" customHeight="1">
      <c r="A336" s="1">
        <f>A335+G335</f>
        <v>505.63000000000005</v>
      </c>
      <c r="C336" s="3">
        <f>C335+G335</f>
        <v>16.5</v>
      </c>
      <c r="E336" s="8" t="s">
        <v>24</v>
      </c>
      <c r="G336" s="13">
        <v>0.2</v>
      </c>
      <c r="I336" s="2" t="s">
        <v>272</v>
      </c>
      <c r="J336" s="3">
        <f>A336/0.62137</f>
        <v>813.7341680480229</v>
      </c>
      <c r="K336" s="14"/>
      <c r="L336" s="3">
        <f>C336/0.62137</f>
        <v>26.55422695012633</v>
      </c>
    </row>
    <row r="337" spans="1:12" ht="28.5" customHeight="1">
      <c r="A337" s="1">
        <f>A336+G336</f>
        <v>505.83000000000004</v>
      </c>
      <c r="C337" s="3">
        <f>C336+G336</f>
        <v>16.7</v>
      </c>
      <c r="E337" s="2" t="s">
        <v>21</v>
      </c>
      <c r="G337" s="13">
        <v>15.9</v>
      </c>
      <c r="I337" s="2" t="s">
        <v>273</v>
      </c>
      <c r="J337" s="3">
        <f>A337/0.62137</f>
        <v>814.0560374656002</v>
      </c>
      <c r="K337" s="14"/>
      <c r="L337" s="3">
        <f>C337/0.62137</f>
        <v>26.876096367703617</v>
      </c>
    </row>
    <row r="338" spans="1:14" ht="28.5" customHeight="1">
      <c r="A338" s="1">
        <f>A337+G337</f>
        <v>521.73</v>
      </c>
      <c r="C338" s="3">
        <f>C337+G337</f>
        <v>32.6</v>
      </c>
      <c r="E338" s="8" t="s">
        <v>24</v>
      </c>
      <c r="I338" s="5" t="s">
        <v>274</v>
      </c>
      <c r="J338" s="3">
        <f>A338/0.62137</f>
        <v>839.6446561629946</v>
      </c>
      <c r="K338" s="14"/>
      <c r="L338" s="3">
        <f>C338/0.62137</f>
        <v>52.46471506509808</v>
      </c>
      <c r="M338" s="8"/>
      <c r="N338" s="8"/>
    </row>
    <row r="339" spans="3:15" ht="28.5" customHeight="1">
      <c r="C339" s="1"/>
      <c r="E339" s="7" t="s">
        <v>42</v>
      </c>
      <c r="G339" s="1"/>
      <c r="I339" s="5" t="s">
        <v>275</v>
      </c>
      <c r="K339" s="14"/>
      <c r="M339" s="8"/>
      <c r="N339" s="8"/>
      <c r="O339" s="8"/>
    </row>
    <row r="340" spans="3:15" ht="28.5" customHeight="1">
      <c r="C340" s="1"/>
      <c r="E340" s="7" t="s">
        <v>44</v>
      </c>
      <c r="G340" s="1"/>
      <c r="I340" s="5" t="s">
        <v>276</v>
      </c>
      <c r="K340" s="14"/>
      <c r="M340" s="8"/>
      <c r="N340" s="8"/>
      <c r="O340" s="8"/>
    </row>
    <row r="341" spans="3:15" ht="28.5" customHeight="1">
      <c r="C341" s="1"/>
      <c r="D341" s="2" t="s">
        <v>277</v>
      </c>
      <c r="E341" s="7"/>
      <c r="G341" s="1"/>
      <c r="I341" s="5"/>
      <c r="K341" s="14"/>
      <c r="O341" s="8"/>
    </row>
    <row r="342" ht="28.5" customHeight="1"/>
    <row r="343" spans="3:15" ht="28.5" customHeight="1">
      <c r="C343" s="1"/>
      <c r="E343" s="7"/>
      <c r="G343" s="1"/>
      <c r="I343" s="7">
        <v>13</v>
      </c>
      <c r="K343" s="14"/>
      <c r="M343" s="8"/>
      <c r="N343" s="8"/>
      <c r="O343" s="8"/>
    </row>
    <row r="344" spans="1:11" ht="28.5" customHeight="1">
      <c r="A344" s="1" t="s">
        <v>0</v>
      </c>
      <c r="C344" s="1"/>
      <c r="E344" s="5"/>
      <c r="G344" s="1"/>
      <c r="I344" s="7" t="s">
        <v>278</v>
      </c>
      <c r="K344" s="14"/>
    </row>
    <row r="345" spans="3:11" ht="7.5" customHeight="1">
      <c r="C345" s="1"/>
      <c r="E345" s="5"/>
      <c r="F345" s="9"/>
      <c r="G345" s="1"/>
      <c r="H345" s="8"/>
      <c r="I345" s="5"/>
      <c r="K345" s="14"/>
    </row>
    <row r="346" spans="1:12" ht="26.25" customHeight="1">
      <c r="A346" s="1" t="s">
        <v>14</v>
      </c>
      <c r="B346" s="8"/>
      <c r="C346" s="6" t="s">
        <v>15</v>
      </c>
      <c r="D346" s="8"/>
      <c r="E346" s="5" t="s">
        <v>16</v>
      </c>
      <c r="F346" s="8"/>
      <c r="G346" s="10" t="s">
        <v>17</v>
      </c>
      <c r="H346" s="8"/>
      <c r="I346" s="5" t="s">
        <v>18</v>
      </c>
      <c r="J346" s="6" t="s">
        <v>2</v>
      </c>
      <c r="K346" s="11"/>
      <c r="L346" s="6" t="s">
        <v>15</v>
      </c>
    </row>
    <row r="347" spans="3:11" ht="6.75" customHeight="1">
      <c r="C347" s="1"/>
      <c r="E347" s="5"/>
      <c r="F347" s="9"/>
      <c r="G347" s="1"/>
      <c r="H347" s="8"/>
      <c r="I347" s="5"/>
      <c r="K347" s="14"/>
    </row>
    <row r="348" spans="1:12" ht="28.5" customHeight="1">
      <c r="A348" s="1">
        <f>A338</f>
        <v>521.73</v>
      </c>
      <c r="C348" s="1">
        <v>0</v>
      </c>
      <c r="E348" s="8" t="s">
        <v>24</v>
      </c>
      <c r="G348" s="3">
        <v>6.2</v>
      </c>
      <c r="I348" s="2" t="s">
        <v>279</v>
      </c>
      <c r="J348" s="3">
        <f>A348/0.62137</f>
        <v>839.6446561629946</v>
      </c>
      <c r="K348" s="14"/>
      <c r="L348" s="3">
        <f>C348/0.62137</f>
        <v>0</v>
      </c>
    </row>
    <row r="349" spans="1:12" ht="28.5" customHeight="1">
      <c r="A349" s="1">
        <f>A348+G348</f>
        <v>527.9300000000001</v>
      </c>
      <c r="C349" s="3">
        <f>C348+G348</f>
        <v>6.2</v>
      </c>
      <c r="E349" s="8" t="s">
        <v>24</v>
      </c>
      <c r="G349" s="13">
        <v>0.7</v>
      </c>
      <c r="I349" s="2" t="s">
        <v>280</v>
      </c>
      <c r="J349" s="3">
        <f>A349/0.62137</f>
        <v>849.6226081078906</v>
      </c>
      <c r="K349" s="14"/>
      <c r="L349" s="3">
        <f>C349/0.62137</f>
        <v>9.977951944895954</v>
      </c>
    </row>
    <row r="350" spans="1:12" ht="28.5" customHeight="1">
      <c r="A350" s="1">
        <f>A349+G349</f>
        <v>528.6300000000001</v>
      </c>
      <c r="C350" s="3">
        <f>C349+G349</f>
        <v>6.9</v>
      </c>
      <c r="E350" s="8" t="s">
        <v>24</v>
      </c>
      <c r="G350" s="13">
        <v>3</v>
      </c>
      <c r="I350" s="2" t="s">
        <v>281</v>
      </c>
      <c r="J350" s="3">
        <f>A350/0.62137</f>
        <v>850.7491510694111</v>
      </c>
      <c r="K350" s="14"/>
      <c r="L350" s="3">
        <f>C350/0.62137</f>
        <v>11.104494906416466</v>
      </c>
    </row>
    <row r="351" spans="1:12" ht="28.5" customHeight="1">
      <c r="A351" s="1">
        <f>A350+G350</f>
        <v>531.6300000000001</v>
      </c>
      <c r="C351" s="3">
        <f>C350+G350</f>
        <v>9.9</v>
      </c>
      <c r="E351" s="2" t="s">
        <v>21</v>
      </c>
      <c r="G351" s="13">
        <v>0.1</v>
      </c>
      <c r="I351" s="2" t="s">
        <v>282</v>
      </c>
      <c r="J351" s="3">
        <f>A351/0.62137</f>
        <v>855.5771923330706</v>
      </c>
      <c r="K351" s="14"/>
      <c r="L351" s="3">
        <f>C351/0.62137</f>
        <v>15.932536170075798</v>
      </c>
    </row>
    <row r="352" spans="1:12" ht="28.5" customHeight="1">
      <c r="A352" s="1">
        <f>A351+G351</f>
        <v>531.7300000000001</v>
      </c>
      <c r="C352" s="3">
        <f>C351+G351</f>
        <v>10</v>
      </c>
      <c r="E352" s="8" t="s">
        <v>24</v>
      </c>
      <c r="G352" s="13">
        <v>1.4</v>
      </c>
      <c r="I352" s="2" t="s">
        <v>283</v>
      </c>
      <c r="J352" s="3">
        <f>A352/0.62137</f>
        <v>855.7381270418592</v>
      </c>
      <c r="K352" s="14"/>
      <c r="L352" s="3">
        <f>C352/0.62137</f>
        <v>16.09347087886444</v>
      </c>
    </row>
    <row r="353" spans="1:12" ht="28.5" customHeight="1">
      <c r="A353" s="1">
        <f>A352+G352</f>
        <v>533.1300000000001</v>
      </c>
      <c r="C353" s="3">
        <f>C352+G352</f>
        <v>11.4</v>
      </c>
      <c r="E353" s="8" t="s">
        <v>24</v>
      </c>
      <c r="G353" s="13">
        <v>0.1</v>
      </c>
      <c r="I353" s="2" t="s">
        <v>284</v>
      </c>
      <c r="J353" s="3">
        <f>A353/0.62137</f>
        <v>857.9912129649002</v>
      </c>
      <c r="K353" s="14"/>
      <c r="L353" s="3">
        <f>C353/0.62137</f>
        <v>18.346556801905464</v>
      </c>
    </row>
    <row r="354" spans="1:12" ht="28.5" customHeight="1">
      <c r="A354" s="1">
        <f>A353+G353</f>
        <v>533.2300000000001</v>
      </c>
      <c r="C354" s="3">
        <f>C353+G353</f>
        <v>11.5</v>
      </c>
      <c r="E354" s="2" t="s">
        <v>21</v>
      </c>
      <c r="G354" s="13">
        <v>0.2</v>
      </c>
      <c r="I354" s="2" t="s">
        <v>285</v>
      </c>
      <c r="J354" s="3">
        <f>A354/0.62137</f>
        <v>858.1521476736889</v>
      </c>
      <c r="K354" s="14"/>
      <c r="L354" s="3">
        <f>C354/0.62137</f>
        <v>18.50749151069411</v>
      </c>
    </row>
    <row r="355" spans="1:12" ht="28.5" customHeight="1">
      <c r="A355" s="1">
        <f>A354+G354</f>
        <v>533.4300000000002</v>
      </c>
      <c r="C355" s="3">
        <f>C354+G354</f>
        <v>11.7</v>
      </c>
      <c r="E355" s="2" t="s">
        <v>21</v>
      </c>
      <c r="G355" s="13">
        <v>1.5</v>
      </c>
      <c r="I355" s="2" t="s">
        <v>286</v>
      </c>
      <c r="J355" s="3">
        <f>A355/0.62137</f>
        <v>858.4740170912662</v>
      </c>
      <c r="K355" s="14"/>
      <c r="L355" s="3">
        <f>C355/0.62137</f>
        <v>18.829360928271395</v>
      </c>
    </row>
    <row r="356" spans="1:12" ht="28.5" customHeight="1">
      <c r="A356" s="1">
        <f>A355+G355</f>
        <v>534.9300000000002</v>
      </c>
      <c r="C356" s="3">
        <f>C355+G355</f>
        <v>13.2</v>
      </c>
      <c r="E356" s="8" t="s">
        <v>24</v>
      </c>
      <c r="G356" s="13">
        <v>2.5</v>
      </c>
      <c r="I356" s="2" t="s">
        <v>287</v>
      </c>
      <c r="J356" s="3">
        <f>A356/0.62137</f>
        <v>860.8880377230959</v>
      </c>
      <c r="K356" s="14"/>
      <c r="L356" s="3">
        <f>C356/0.62137</f>
        <v>21.243381560101064</v>
      </c>
    </row>
    <row r="357" spans="1:12" ht="28.5" customHeight="1">
      <c r="A357" s="1">
        <f>A356+G356</f>
        <v>537.4300000000002</v>
      </c>
      <c r="C357" s="3">
        <f>C356+G356</f>
        <v>15.7</v>
      </c>
      <c r="E357" s="7" t="s">
        <v>52</v>
      </c>
      <c r="G357" s="13">
        <v>14.5</v>
      </c>
      <c r="I357" s="2" t="s">
        <v>288</v>
      </c>
      <c r="J357" s="3">
        <f>A357/0.62137</f>
        <v>864.911405442812</v>
      </c>
      <c r="K357" s="14"/>
      <c r="L357" s="3">
        <f>C357/0.62137</f>
        <v>25.266749279817173</v>
      </c>
    </row>
    <row r="358" spans="1:14" ht="28.5" customHeight="1">
      <c r="A358" s="1">
        <f>A357+G357</f>
        <v>551.9300000000002</v>
      </c>
      <c r="C358" s="3">
        <f>C357+G357</f>
        <v>30.2</v>
      </c>
      <c r="E358" s="8" t="s">
        <v>24</v>
      </c>
      <c r="I358" s="5" t="s">
        <v>289</v>
      </c>
      <c r="J358" s="3">
        <f>A358/0.62137</f>
        <v>888.2469382171655</v>
      </c>
      <c r="K358" s="14"/>
      <c r="L358" s="3">
        <f>C358/0.62137</f>
        <v>48.602282054170615</v>
      </c>
      <c r="M358" s="8"/>
      <c r="N358" s="8"/>
    </row>
    <row r="359" spans="3:15" ht="28.5" customHeight="1">
      <c r="C359" s="1"/>
      <c r="E359" s="7" t="s">
        <v>42</v>
      </c>
      <c r="G359" s="1"/>
      <c r="I359" s="5" t="s">
        <v>290</v>
      </c>
      <c r="K359" s="14"/>
      <c r="M359" s="8"/>
      <c r="N359" s="8"/>
      <c r="O359" s="8"/>
    </row>
    <row r="360" spans="3:15" ht="28.5" customHeight="1">
      <c r="C360" s="1"/>
      <c r="E360" s="7" t="s">
        <v>44</v>
      </c>
      <c r="G360" s="1"/>
      <c r="I360" s="5" t="s">
        <v>291</v>
      </c>
      <c r="K360" s="14"/>
      <c r="M360" s="8"/>
      <c r="N360" s="8"/>
      <c r="O360" s="8"/>
    </row>
    <row r="361" spans="3:15" ht="28.5" customHeight="1">
      <c r="C361" s="1"/>
      <c r="E361" s="7"/>
      <c r="F361" s="2" t="s">
        <v>292</v>
      </c>
      <c r="G361" s="1"/>
      <c r="I361" s="5"/>
      <c r="K361" s="14"/>
      <c r="M361" s="8"/>
      <c r="N361" s="8"/>
      <c r="O361" s="8"/>
    </row>
    <row r="362" spans="1:15" ht="28.5" customHeight="1">
      <c r="A362" s="1">
        <v>552.1</v>
      </c>
      <c r="C362" s="1" t="s">
        <v>293</v>
      </c>
      <c r="D362" s="2" t="s">
        <v>294</v>
      </c>
      <c r="E362" s="7"/>
      <c r="G362" s="1"/>
      <c r="I362" s="5"/>
      <c r="K362" s="14"/>
      <c r="O362" s="8"/>
    </row>
    <row r="363" spans="3:15" ht="28.5" customHeight="1">
      <c r="C363" s="1"/>
      <c r="E363" s="7"/>
      <c r="G363" s="1"/>
      <c r="I363" s="7">
        <v>14</v>
      </c>
      <c r="K363" s="14"/>
      <c r="M363" s="8"/>
      <c r="N363" s="8"/>
      <c r="O363" s="8"/>
    </row>
    <row r="364" spans="1:11" ht="28.5" customHeight="1">
      <c r="A364" s="1" t="s">
        <v>0</v>
      </c>
      <c r="C364" s="1"/>
      <c r="E364" s="5"/>
      <c r="G364" s="1"/>
      <c r="I364" s="7" t="s">
        <v>295</v>
      </c>
      <c r="K364" s="14"/>
    </row>
    <row r="365" spans="3:11" ht="7.5" customHeight="1">
      <c r="C365" s="1"/>
      <c r="E365" s="5"/>
      <c r="F365" s="9"/>
      <c r="G365" s="1"/>
      <c r="H365" s="8"/>
      <c r="I365" s="5"/>
      <c r="K365" s="14"/>
    </row>
    <row r="366" spans="1:12" ht="26.25" customHeight="1">
      <c r="A366" s="1" t="s">
        <v>14</v>
      </c>
      <c r="B366" s="8"/>
      <c r="C366" s="6" t="s">
        <v>15</v>
      </c>
      <c r="D366" s="8"/>
      <c r="E366" s="5" t="s">
        <v>16</v>
      </c>
      <c r="F366" s="8"/>
      <c r="G366" s="10" t="s">
        <v>17</v>
      </c>
      <c r="H366" s="8"/>
      <c r="I366" s="5" t="s">
        <v>18</v>
      </c>
      <c r="J366" s="6" t="s">
        <v>2</v>
      </c>
      <c r="K366" s="11"/>
      <c r="L366" s="6" t="s">
        <v>15</v>
      </c>
    </row>
    <row r="367" spans="3:11" ht="6.75" customHeight="1">
      <c r="C367" s="1"/>
      <c r="E367" s="5"/>
      <c r="F367" s="9"/>
      <c r="G367" s="1"/>
      <c r="H367" s="8"/>
      <c r="I367" s="5"/>
      <c r="K367" s="14"/>
    </row>
    <row r="368" spans="1:12" ht="28.5" customHeight="1">
      <c r="A368" s="1">
        <f>A358</f>
        <v>551.9300000000002</v>
      </c>
      <c r="C368" s="1">
        <v>0</v>
      </c>
      <c r="E368" s="8" t="s">
        <v>24</v>
      </c>
      <c r="G368" s="3">
        <v>3.7</v>
      </c>
      <c r="I368" s="2" t="s">
        <v>288</v>
      </c>
      <c r="J368" s="3">
        <f>A368/0.62137</f>
        <v>888.2469382171655</v>
      </c>
      <c r="K368" s="14"/>
      <c r="L368" s="3">
        <f>C368/0.62137</f>
        <v>0</v>
      </c>
    </row>
    <row r="369" spans="1:12" ht="28.5" customHeight="1">
      <c r="A369" s="1">
        <f>A368+G368</f>
        <v>555.6300000000002</v>
      </c>
      <c r="C369" s="3">
        <f>C368+G368</f>
        <v>3.7</v>
      </c>
      <c r="E369" s="2" t="s">
        <v>21</v>
      </c>
      <c r="G369" s="13">
        <v>3.4</v>
      </c>
      <c r="I369" s="2" t="s">
        <v>296</v>
      </c>
      <c r="J369" s="3">
        <f>A369/0.62137</f>
        <v>894.2015224423453</v>
      </c>
      <c r="K369" s="14"/>
      <c r="L369" s="3">
        <f>C369/0.62137</f>
        <v>5.954584225179844</v>
      </c>
    </row>
    <row r="370" spans="4:12" ht="28.5" customHeight="1">
      <c r="D370" s="2" t="s">
        <v>172</v>
      </c>
      <c r="G370" s="13"/>
      <c r="J370" s="3">
        <f>A370/0.62137</f>
        <v>0</v>
      </c>
      <c r="K370" s="14"/>
      <c r="L370" s="3">
        <f>C370/0.62137</f>
        <v>0</v>
      </c>
    </row>
    <row r="371" spans="1:12" ht="28.5" customHeight="1">
      <c r="A371" s="1">
        <f>A369+G369</f>
        <v>559.0300000000002</v>
      </c>
      <c r="C371" s="3">
        <f>C369+G369</f>
        <v>7.1</v>
      </c>
      <c r="E371" s="8" t="s">
        <v>24</v>
      </c>
      <c r="G371" s="13">
        <v>0.5</v>
      </c>
      <c r="I371" s="2" t="s">
        <v>297</v>
      </c>
      <c r="J371" s="3">
        <f>A371/0.62137</f>
        <v>899.6733025411593</v>
      </c>
      <c r="K371" s="14"/>
      <c r="L371" s="3">
        <f>C371/0.62137</f>
        <v>11.426364323993754</v>
      </c>
    </row>
    <row r="372" spans="1:12" ht="28.5" customHeight="1">
      <c r="A372" s="1">
        <f>A371+G371</f>
        <v>559.5300000000002</v>
      </c>
      <c r="C372" s="3">
        <f>C371+G371</f>
        <v>7.6</v>
      </c>
      <c r="E372" s="8" t="s">
        <v>24</v>
      </c>
      <c r="G372" s="13">
        <v>3.3</v>
      </c>
      <c r="I372" s="2" t="s">
        <v>298</v>
      </c>
      <c r="J372" s="3">
        <f>A372/0.62137</f>
        <v>900.4779760851025</v>
      </c>
      <c r="K372" s="14"/>
      <c r="L372" s="3">
        <f>C372/0.62137</f>
        <v>12.231037867936976</v>
      </c>
    </row>
    <row r="373" spans="1:12" ht="28.5" customHeight="1">
      <c r="A373" s="1">
        <f>A372+G372</f>
        <v>562.8300000000002</v>
      </c>
      <c r="C373" s="3">
        <f>C372+G372</f>
        <v>10.899999999999999</v>
      </c>
      <c r="E373" s="8" t="s">
        <v>24</v>
      </c>
      <c r="G373" s="13">
        <v>5.1</v>
      </c>
      <c r="I373" s="2" t="s">
        <v>299</v>
      </c>
      <c r="J373" s="3">
        <f>A373/0.62137</f>
        <v>905.7888214751276</v>
      </c>
      <c r="K373" s="14"/>
      <c r="L373" s="3">
        <f>C373/0.62137</f>
        <v>17.54188325796224</v>
      </c>
    </row>
    <row r="374" spans="1:12" ht="28.5" customHeight="1">
      <c r="A374" s="1">
        <f>A373+G373</f>
        <v>567.9300000000002</v>
      </c>
      <c r="C374" s="3">
        <f>C373+G373</f>
        <v>15.999999999999998</v>
      </c>
      <c r="E374" s="2" t="s">
        <v>21</v>
      </c>
      <c r="G374" s="13">
        <v>3.7</v>
      </c>
      <c r="I374" s="2" t="s">
        <v>300</v>
      </c>
      <c r="J374" s="3">
        <f>A374/0.62137</f>
        <v>913.9964916233486</v>
      </c>
      <c r="K374" s="14"/>
      <c r="L374" s="3">
        <f>C374/0.62137</f>
        <v>25.749553406183104</v>
      </c>
    </row>
    <row r="375" spans="1:12" ht="28.5" customHeight="1">
      <c r="A375" s="1">
        <f>A374+G374</f>
        <v>571.6300000000002</v>
      </c>
      <c r="C375" s="3">
        <f>C374+G374</f>
        <v>19.7</v>
      </c>
      <c r="E375" s="2" t="s">
        <v>21</v>
      </c>
      <c r="G375" s="13">
        <v>3.7</v>
      </c>
      <c r="I375" s="2" t="s">
        <v>301</v>
      </c>
      <c r="J375" s="3">
        <f>A375/0.62137</f>
        <v>919.9510758485285</v>
      </c>
      <c r="K375" s="14"/>
      <c r="L375" s="3">
        <f>C375/0.62137</f>
        <v>31.70413763136295</v>
      </c>
    </row>
    <row r="376" spans="1:12" ht="28.5" customHeight="1">
      <c r="A376" s="1">
        <f>A375+G375</f>
        <v>575.3300000000003</v>
      </c>
      <c r="C376" s="3">
        <f>C375+G375</f>
        <v>23.4</v>
      </c>
      <c r="E376" s="8" t="s">
        <v>24</v>
      </c>
      <c r="G376" s="13">
        <v>2.2</v>
      </c>
      <c r="I376" s="2" t="s">
        <v>302</v>
      </c>
      <c r="J376" s="3">
        <f>A376/0.62137</f>
        <v>925.9056600737084</v>
      </c>
      <c r="K376" s="14"/>
      <c r="L376" s="3">
        <f>C376/0.62137</f>
        <v>37.65872185654279</v>
      </c>
    </row>
    <row r="377" spans="1:14" ht="28.5" customHeight="1">
      <c r="A377" s="1">
        <f>A376+G376</f>
        <v>577.5300000000003</v>
      </c>
      <c r="C377" s="3">
        <f>C376+G376</f>
        <v>25.599999999999998</v>
      </c>
      <c r="E377" s="2" t="s">
        <v>21</v>
      </c>
      <c r="G377" s="3">
        <v>1.4</v>
      </c>
      <c r="I377" s="5" t="s">
        <v>303</v>
      </c>
      <c r="J377" s="3">
        <f>A377/0.62137</f>
        <v>929.4462236670587</v>
      </c>
      <c r="K377" s="14"/>
      <c r="L377" s="3">
        <f>C377/0.62137</f>
        <v>41.19928544989297</v>
      </c>
      <c r="M377" s="8"/>
      <c r="N377" s="8"/>
    </row>
    <row r="378" spans="1:13" ht="26.25" customHeight="1">
      <c r="A378" s="1">
        <f>A377+G377</f>
        <v>578.9300000000003</v>
      </c>
      <c r="C378" s="3">
        <f>C377+G377</f>
        <v>26.999999999999996</v>
      </c>
      <c r="E378" s="8" t="s">
        <v>24</v>
      </c>
      <c r="G378" s="3">
        <v>0.6000000000000001</v>
      </c>
      <c r="I378" s="2" t="s">
        <v>304</v>
      </c>
      <c r="J378" s="3">
        <f>A378/0.62137</f>
        <v>931.6993095900997</v>
      </c>
      <c r="K378" s="14"/>
      <c r="L378" s="3">
        <f>C378/0.62137</f>
        <v>43.45237137293399</v>
      </c>
      <c r="M378" s="17"/>
    </row>
    <row r="379" spans="1:13" ht="26.25" customHeight="1">
      <c r="A379" s="1">
        <f>A378+G378</f>
        <v>579.5300000000003</v>
      </c>
      <c r="C379" s="3">
        <f>C378+G378</f>
        <v>27.599999999999998</v>
      </c>
      <c r="E379" s="2" t="s">
        <v>55</v>
      </c>
      <c r="G379" s="3">
        <v>2.5</v>
      </c>
      <c r="I379" s="2" t="s">
        <v>305</v>
      </c>
      <c r="J379" s="3">
        <f>A379/0.62137</f>
        <v>932.6649178428315</v>
      </c>
      <c r="K379" s="14"/>
      <c r="L379" s="3">
        <f>C379/0.62137</f>
        <v>44.41797962566586</v>
      </c>
      <c r="M379" s="17"/>
    </row>
    <row r="380" spans="1:13" ht="26.25" customHeight="1">
      <c r="A380" s="1">
        <f>A379+G379</f>
        <v>582.0300000000003</v>
      </c>
      <c r="C380" s="3">
        <f>C379+G379</f>
        <v>30.099999999999998</v>
      </c>
      <c r="E380" s="7" t="s">
        <v>26</v>
      </c>
      <c r="G380" s="3">
        <v>1.3</v>
      </c>
      <c r="I380" s="2" t="s">
        <v>306</v>
      </c>
      <c r="J380" s="3">
        <f>A380/0.62137</f>
        <v>936.6882855625477</v>
      </c>
      <c r="K380" s="14"/>
      <c r="L380" s="3">
        <f>C380/0.62137</f>
        <v>48.44134734538197</v>
      </c>
      <c r="M380" s="17"/>
    </row>
    <row r="381" spans="1:13" ht="26.25" customHeight="1">
      <c r="A381" s="1">
        <f>A380+G380</f>
        <v>583.3300000000003</v>
      </c>
      <c r="C381" s="3">
        <f>C380+G380</f>
        <v>31.4</v>
      </c>
      <c r="E381" s="8" t="s">
        <v>24</v>
      </c>
      <c r="G381" s="3">
        <v>0.1</v>
      </c>
      <c r="I381" s="5" t="s">
        <v>307</v>
      </c>
      <c r="J381" s="3">
        <f>A381/0.62137</f>
        <v>938.7804367768</v>
      </c>
      <c r="K381" s="14"/>
      <c r="L381" s="3">
        <f>C381/0.62137</f>
        <v>50.533498559634346</v>
      </c>
      <c r="M381" s="17"/>
    </row>
    <row r="382" spans="1:13" ht="26.25" customHeight="1">
      <c r="A382" s="1">
        <f>A381+G381</f>
        <v>583.4300000000003</v>
      </c>
      <c r="C382" s="3">
        <f>C381+G381</f>
        <v>31.5</v>
      </c>
      <c r="E382" s="2" t="s">
        <v>55</v>
      </c>
      <c r="G382" s="1">
        <v>0.7</v>
      </c>
      <c r="I382" s="5" t="s">
        <v>308</v>
      </c>
      <c r="J382" s="3">
        <f>A382/0.62137</f>
        <v>938.9413714855887</v>
      </c>
      <c r="K382" s="14"/>
      <c r="L382" s="3">
        <f>C382/0.62137</f>
        <v>50.69443326842299</v>
      </c>
      <c r="M382" s="17"/>
    </row>
    <row r="383" spans="1:13" ht="26.25" customHeight="1">
      <c r="A383" s="1">
        <f>A382+G382</f>
        <v>584.1300000000003</v>
      </c>
      <c r="C383" s="3">
        <f>C382+G382</f>
        <v>32.2</v>
      </c>
      <c r="E383" s="2" t="s">
        <v>55</v>
      </c>
      <c r="G383" s="3">
        <v>0.1</v>
      </c>
      <c r="I383" s="2" t="s">
        <v>309</v>
      </c>
      <c r="J383" s="3">
        <f>A383/0.62137</f>
        <v>940.0679144471092</v>
      </c>
      <c r="K383" s="14"/>
      <c r="L383" s="3">
        <f>C383/0.62137</f>
        <v>51.82097622994351</v>
      </c>
      <c r="M383" s="17"/>
    </row>
    <row r="384" spans="1:13" ht="26.25" customHeight="1">
      <c r="A384" s="1">
        <f>A383+G383</f>
        <v>584.2300000000004</v>
      </c>
      <c r="C384" s="3">
        <f>C383+G383</f>
        <v>32.300000000000004</v>
      </c>
      <c r="E384" s="8" t="s">
        <v>24</v>
      </c>
      <c r="G384" s="3">
        <v>0.4</v>
      </c>
      <c r="I384" s="2" t="s">
        <v>310</v>
      </c>
      <c r="J384" s="3">
        <f>A384/0.62137</f>
        <v>940.2288491558979</v>
      </c>
      <c r="K384" s="14"/>
      <c r="L384" s="3">
        <f>C384/0.62137</f>
        <v>51.981910938732156</v>
      </c>
      <c r="M384" s="17"/>
    </row>
    <row r="385" spans="1:14" ht="28.5" customHeight="1">
      <c r="A385" s="1">
        <f>A384+G384</f>
        <v>584.6300000000003</v>
      </c>
      <c r="C385" s="3">
        <f>C384+G384</f>
        <v>32.7</v>
      </c>
      <c r="E385" s="8" t="s">
        <v>24</v>
      </c>
      <c r="I385" s="5" t="s">
        <v>311</v>
      </c>
      <c r="J385" s="3">
        <f>A385/0.62137</f>
        <v>940.8725879910525</v>
      </c>
      <c r="K385" s="14"/>
      <c r="L385" s="3">
        <f>C385/0.62137</f>
        <v>52.62564977388673</v>
      </c>
      <c r="M385" s="8"/>
      <c r="N385" s="8"/>
    </row>
    <row r="386" spans="3:15" ht="28.5" customHeight="1">
      <c r="C386" s="1"/>
      <c r="E386" s="7" t="s">
        <v>42</v>
      </c>
      <c r="G386" s="1"/>
      <c r="I386" s="5" t="s">
        <v>312</v>
      </c>
      <c r="K386" s="14"/>
      <c r="M386" s="8"/>
      <c r="N386" s="8"/>
      <c r="O386" s="8"/>
    </row>
    <row r="387" spans="3:15" ht="28.5" customHeight="1">
      <c r="C387" s="1"/>
      <c r="E387" s="7" t="s">
        <v>44</v>
      </c>
      <c r="G387" s="1"/>
      <c r="I387" s="5" t="s">
        <v>313</v>
      </c>
      <c r="K387" s="14"/>
      <c r="M387" s="8"/>
      <c r="N387" s="8"/>
      <c r="O387" s="8"/>
    </row>
    <row r="388" spans="3:15" ht="28.5" customHeight="1">
      <c r="C388" s="1"/>
      <c r="E388" s="7"/>
      <c r="G388" s="1"/>
      <c r="I388" s="5"/>
      <c r="K388" s="14"/>
      <c r="M388" s="8"/>
      <c r="N388" s="8"/>
      <c r="O388" s="8"/>
    </row>
    <row r="389" spans="3:15" ht="28.5" customHeight="1">
      <c r="C389" s="1"/>
      <c r="E389" s="7"/>
      <c r="G389" s="1"/>
      <c r="I389" s="7">
        <v>15</v>
      </c>
      <c r="K389" s="14"/>
      <c r="M389" s="8"/>
      <c r="N389" s="8"/>
      <c r="O389" s="8"/>
    </row>
    <row r="390" spans="1:11" ht="28.5" customHeight="1">
      <c r="A390" s="1" t="s">
        <v>0</v>
      </c>
      <c r="C390" s="1"/>
      <c r="E390" s="5"/>
      <c r="G390" s="1"/>
      <c r="I390" s="7" t="s">
        <v>314</v>
      </c>
      <c r="K390" s="14"/>
    </row>
    <row r="391" spans="3:11" ht="7.5" customHeight="1">
      <c r="C391" s="1"/>
      <c r="E391" s="5"/>
      <c r="F391" s="9"/>
      <c r="G391" s="1"/>
      <c r="H391" s="8"/>
      <c r="I391" s="5"/>
      <c r="K391" s="14"/>
    </row>
    <row r="392" spans="1:12" ht="26.25" customHeight="1">
      <c r="A392" s="1" t="s">
        <v>14</v>
      </c>
      <c r="B392" s="8"/>
      <c r="C392" s="6" t="s">
        <v>15</v>
      </c>
      <c r="D392" s="8"/>
      <c r="E392" s="5" t="s">
        <v>16</v>
      </c>
      <c r="F392" s="8"/>
      <c r="G392" s="10" t="s">
        <v>17</v>
      </c>
      <c r="H392" s="8"/>
      <c r="I392" s="5" t="s">
        <v>18</v>
      </c>
      <c r="J392" s="6" t="s">
        <v>2</v>
      </c>
      <c r="K392" s="11"/>
      <c r="L392" s="6" t="s">
        <v>15</v>
      </c>
    </row>
    <row r="393" spans="3:11" ht="6.75" customHeight="1">
      <c r="C393" s="1"/>
      <c r="E393" s="5"/>
      <c r="F393" s="9"/>
      <c r="G393" s="1"/>
      <c r="H393" s="8"/>
      <c r="I393" s="5"/>
      <c r="K393" s="14"/>
    </row>
    <row r="394" spans="1:13" ht="26.25" customHeight="1">
      <c r="A394" s="1">
        <f>A385</f>
        <v>584.6300000000003</v>
      </c>
      <c r="C394" s="3">
        <v>0</v>
      </c>
      <c r="E394" s="8" t="s">
        <v>24</v>
      </c>
      <c r="G394" s="3">
        <v>0.1</v>
      </c>
      <c r="I394" s="2" t="s">
        <v>315</v>
      </c>
      <c r="J394" s="3">
        <f>A394/0.62137</f>
        <v>940.8725879910525</v>
      </c>
      <c r="K394" s="14"/>
      <c r="L394" s="3">
        <f>C394/0.62137</f>
        <v>0</v>
      </c>
      <c r="M394" s="17"/>
    </row>
    <row r="395" spans="1:13" ht="26.25" customHeight="1">
      <c r="A395" s="1">
        <f>A394+G394</f>
        <v>584.7300000000004</v>
      </c>
      <c r="C395" s="3">
        <f>C394+G394</f>
        <v>0.1</v>
      </c>
      <c r="E395" s="2" t="s">
        <v>21</v>
      </c>
      <c r="G395" s="3">
        <v>0.5</v>
      </c>
      <c r="I395" s="2" t="s">
        <v>316</v>
      </c>
      <c r="J395" s="3">
        <f>A395/0.62137</f>
        <v>941.0335226998411</v>
      </c>
      <c r="K395" s="14"/>
      <c r="L395" s="3">
        <f>C395/0.62137</f>
        <v>0.16093470878864444</v>
      </c>
      <c r="M395" s="17"/>
    </row>
    <row r="396" spans="3:12" ht="26.25" customHeight="1">
      <c r="C396" s="1">
        <f>C394+0.3</f>
        <v>0.30000000000000004</v>
      </c>
      <c r="F396" s="2" t="s">
        <v>317</v>
      </c>
      <c r="K396" s="14"/>
      <c r="L396" s="3">
        <f>C396/0.62137</f>
        <v>0.48280412636593334</v>
      </c>
    </row>
    <row r="397" spans="1:13" ht="26.25" customHeight="1">
      <c r="A397" s="1">
        <f>A395+G395</f>
        <v>585.2300000000004</v>
      </c>
      <c r="C397" s="3">
        <f>C395+G395</f>
        <v>0.6</v>
      </c>
      <c r="E397" s="2" t="s">
        <v>69</v>
      </c>
      <c r="G397" s="3">
        <v>1.4</v>
      </c>
      <c r="I397" s="2" t="s">
        <v>318</v>
      </c>
      <c r="J397" s="3">
        <f>A397/0.62137</f>
        <v>941.8381962437843</v>
      </c>
      <c r="K397" s="14"/>
      <c r="L397" s="3">
        <f>C397/0.62137</f>
        <v>0.9656082527318665</v>
      </c>
      <c r="M397" s="17"/>
    </row>
    <row r="398" spans="1:13" ht="26.25" customHeight="1">
      <c r="A398" s="1">
        <f>A397+G397</f>
        <v>586.6300000000003</v>
      </c>
      <c r="C398" s="3">
        <f>C397+G397</f>
        <v>2</v>
      </c>
      <c r="E398" s="8" t="s">
        <v>24</v>
      </c>
      <c r="G398" s="3">
        <v>0.4</v>
      </c>
      <c r="I398" s="2" t="s">
        <v>315</v>
      </c>
      <c r="J398" s="3">
        <f>A398/0.62137</f>
        <v>944.0912821668253</v>
      </c>
      <c r="K398" s="14"/>
      <c r="L398" s="3">
        <f>C398/0.62137</f>
        <v>3.2186941757728884</v>
      </c>
      <c r="M398" s="17"/>
    </row>
    <row r="399" spans="1:13" ht="26.25" customHeight="1">
      <c r="A399" s="1">
        <f>A398+G398</f>
        <v>587.0300000000003</v>
      </c>
      <c r="C399" s="3">
        <f>C398+G398</f>
        <v>2.4</v>
      </c>
      <c r="E399" s="2" t="s">
        <v>55</v>
      </c>
      <c r="G399" s="3">
        <v>5.3</v>
      </c>
      <c r="I399" s="2" t="s">
        <v>319</v>
      </c>
      <c r="J399" s="3">
        <f>A399/0.62137</f>
        <v>944.7350210019798</v>
      </c>
      <c r="K399" s="14"/>
      <c r="L399" s="3">
        <f>C399/0.62137</f>
        <v>3.862433010927466</v>
      </c>
      <c r="M399" s="17"/>
    </row>
    <row r="400" spans="1:13" ht="26.25" customHeight="1">
      <c r="A400" s="1">
        <f>A399+G399</f>
        <v>592.3300000000003</v>
      </c>
      <c r="C400" s="3">
        <f>C399+G399</f>
        <v>7.699999999999999</v>
      </c>
      <c r="E400" s="8" t="s">
        <v>24</v>
      </c>
      <c r="G400" s="3">
        <v>5.4</v>
      </c>
      <c r="I400" s="2" t="s">
        <v>320</v>
      </c>
      <c r="J400" s="3">
        <f>A400/0.62137</f>
        <v>953.264560567778</v>
      </c>
      <c r="K400" s="14"/>
      <c r="L400" s="3">
        <f>C400/0.62137</f>
        <v>12.39197257672562</v>
      </c>
      <c r="M400" s="17"/>
    </row>
    <row r="401" spans="1:13" ht="26.25" customHeight="1">
      <c r="A401" s="1">
        <f>A400+G400</f>
        <v>597.7300000000002</v>
      </c>
      <c r="C401" s="3">
        <f>C400+G400</f>
        <v>13.1</v>
      </c>
      <c r="E401" s="7" t="s">
        <v>52</v>
      </c>
      <c r="G401" s="3">
        <v>0.4</v>
      </c>
      <c r="I401" s="2" t="s">
        <v>321</v>
      </c>
      <c r="J401" s="3">
        <f>A401/0.62137</f>
        <v>961.9550348423647</v>
      </c>
      <c r="K401" s="14"/>
      <c r="L401" s="3">
        <f>C401/0.62137</f>
        <v>21.08244685131242</v>
      </c>
      <c r="M401" s="17"/>
    </row>
    <row r="402" spans="1:13" ht="26.25" customHeight="1">
      <c r="A402" s="1">
        <f>A401+G401</f>
        <v>598.1300000000002</v>
      </c>
      <c r="C402" s="3">
        <f>C401+G401</f>
        <v>13.5</v>
      </c>
      <c r="E402" s="7" t="s">
        <v>52</v>
      </c>
      <c r="G402" s="3">
        <v>1.9</v>
      </c>
      <c r="I402" s="2" t="s">
        <v>322</v>
      </c>
      <c r="J402" s="3">
        <f>A402/0.62137</f>
        <v>962.5987736775193</v>
      </c>
      <c r="K402" s="14"/>
      <c r="L402" s="3">
        <f>C402/0.62137</f>
        <v>21.726185686466998</v>
      </c>
      <c r="M402" s="17"/>
    </row>
    <row r="403" spans="1:13" ht="26.25" customHeight="1">
      <c r="A403" s="1">
        <f>A402+G402</f>
        <v>600.0300000000002</v>
      </c>
      <c r="C403" s="3">
        <f>C402+G402</f>
        <v>15.4</v>
      </c>
      <c r="E403" s="8" t="s">
        <v>24</v>
      </c>
      <c r="G403" s="3">
        <v>1.3</v>
      </c>
      <c r="I403" s="2" t="s">
        <v>323</v>
      </c>
      <c r="J403" s="3">
        <f>A403/0.62137</f>
        <v>965.6565331445034</v>
      </c>
      <c r="K403" s="14"/>
      <c r="L403" s="3">
        <f>C403/0.62137</f>
        <v>24.783945153451242</v>
      </c>
      <c r="M403" s="17"/>
    </row>
    <row r="404" spans="1:13" ht="26.25" customHeight="1">
      <c r="A404" s="1">
        <f>A403+G403</f>
        <v>601.3300000000002</v>
      </c>
      <c r="C404" s="3">
        <f>C403+G403</f>
        <v>16.7</v>
      </c>
      <c r="E404" s="7" t="s">
        <v>52</v>
      </c>
      <c r="G404" s="3">
        <v>1.6</v>
      </c>
      <c r="I404" s="2" t="s">
        <v>324</v>
      </c>
      <c r="J404" s="3">
        <f>A404/0.62137</f>
        <v>967.7486843587558</v>
      </c>
      <c r="K404" s="14"/>
      <c r="L404" s="3">
        <f>C404/0.62137</f>
        <v>26.876096367703617</v>
      </c>
      <c r="M404" s="17"/>
    </row>
    <row r="405" spans="1:13" ht="26.25" customHeight="1">
      <c r="A405" s="1">
        <f>A404+G404</f>
        <v>602.9300000000002</v>
      </c>
      <c r="C405" s="3">
        <f>C404+G404</f>
        <v>18.3</v>
      </c>
      <c r="E405" s="2" t="s">
        <v>55</v>
      </c>
      <c r="G405" s="3">
        <v>0</v>
      </c>
      <c r="I405" s="2" t="s">
        <v>325</v>
      </c>
      <c r="J405" s="3">
        <f>A405/0.62137</f>
        <v>970.3236396993741</v>
      </c>
      <c r="K405" s="14"/>
      <c r="L405" s="3">
        <f>C405/0.62137</f>
        <v>29.45105170832193</v>
      </c>
      <c r="M405" s="17"/>
    </row>
    <row r="406" spans="1:13" ht="26.25" customHeight="1">
      <c r="A406" s="1">
        <f>A405+G405</f>
        <v>602.9300000000002</v>
      </c>
      <c r="C406" s="3">
        <f>C405+G405</f>
        <v>18.3</v>
      </c>
      <c r="E406" s="7" t="s">
        <v>26</v>
      </c>
      <c r="G406" s="3">
        <v>4.6</v>
      </c>
      <c r="I406" s="2" t="s">
        <v>326</v>
      </c>
      <c r="J406" s="3">
        <f>A406/0.62137</f>
        <v>970.3236396993741</v>
      </c>
      <c r="K406" s="14"/>
      <c r="L406" s="3">
        <f>C406/0.62137</f>
        <v>29.45105170832193</v>
      </c>
      <c r="M406" s="17"/>
    </row>
    <row r="407" spans="1:13" ht="26.25" customHeight="1">
      <c r="A407" s="1">
        <f>A406+G406</f>
        <v>607.5300000000002</v>
      </c>
      <c r="C407" s="3">
        <f>C406+G406</f>
        <v>22.9</v>
      </c>
      <c r="E407" s="7" t="s">
        <v>26</v>
      </c>
      <c r="G407" s="3">
        <v>6.24</v>
      </c>
      <c r="I407" s="2" t="s">
        <v>327</v>
      </c>
      <c r="J407" s="3">
        <f>A407/0.62137</f>
        <v>977.7266363036518</v>
      </c>
      <c r="K407" s="14"/>
      <c r="L407" s="3">
        <f>C407/0.62137</f>
        <v>36.85404831259957</v>
      </c>
      <c r="M407" s="17"/>
    </row>
    <row r="408" spans="1:13" ht="26.25" customHeight="1">
      <c r="A408" s="1">
        <f>A407+G407</f>
        <v>613.7700000000002</v>
      </c>
      <c r="C408" s="3">
        <f>C407+G407</f>
        <v>29.14</v>
      </c>
      <c r="E408" s="2" t="s">
        <v>55</v>
      </c>
      <c r="G408" s="3">
        <v>7.8</v>
      </c>
      <c r="I408" s="2" t="s">
        <v>328</v>
      </c>
      <c r="J408" s="3">
        <f>A408/0.62137</f>
        <v>987.7689621320632</v>
      </c>
      <c r="K408" s="14"/>
      <c r="L408" s="3">
        <f>C408/0.62137</f>
        <v>46.89637414101099</v>
      </c>
      <c r="M408" s="17"/>
    </row>
    <row r="409" spans="1:13" ht="26.25" customHeight="1">
      <c r="A409" s="1">
        <f>A408+G408</f>
        <v>621.5700000000002</v>
      </c>
      <c r="C409" s="3">
        <f>C408+G408</f>
        <v>36.94</v>
      </c>
      <c r="E409" s="8" t="s">
        <v>24</v>
      </c>
      <c r="I409" s="2" t="s">
        <v>329</v>
      </c>
      <c r="J409" s="3">
        <f>A409/0.62137</f>
        <v>1000.3218694175774</v>
      </c>
      <c r="K409" s="14"/>
      <c r="L409" s="3">
        <f>C409/0.62137</f>
        <v>59.449281426525246</v>
      </c>
      <c r="M409" s="17"/>
    </row>
    <row r="410" spans="3:13" ht="26.25" customHeight="1">
      <c r="C410" s="1"/>
      <c r="E410" s="5" t="s">
        <v>42</v>
      </c>
      <c r="I410" s="2" t="s">
        <v>330</v>
      </c>
      <c r="M410" s="17"/>
    </row>
    <row r="411" spans="3:13" ht="26.25" customHeight="1">
      <c r="C411" s="1"/>
      <c r="E411" s="5" t="s">
        <v>44</v>
      </c>
      <c r="I411" s="2" t="s">
        <v>331</v>
      </c>
      <c r="M411" s="17"/>
    </row>
    <row r="412" spans="3:13" ht="26.25" customHeight="1">
      <c r="C412" s="1"/>
      <c r="E412" s="5"/>
      <c r="I412" s="7">
        <v>16</v>
      </c>
      <c r="M412" s="17"/>
    </row>
    <row r="413" spans="1:15" ht="28.5" customHeight="1">
      <c r="A413" s="1" t="s">
        <v>0</v>
      </c>
      <c r="C413" s="1"/>
      <c r="I413" s="7" t="s">
        <v>332</v>
      </c>
      <c r="K413" s="14"/>
      <c r="M413" s="8"/>
      <c r="N413" s="8"/>
      <c r="O413" s="8"/>
    </row>
    <row r="414" spans="3:7" ht="12" customHeight="1">
      <c r="C414" s="1"/>
      <c r="E414" s="5"/>
      <c r="G414" s="1"/>
    </row>
    <row r="415" spans="1:9" ht="26.25" customHeight="1">
      <c r="A415" s="1" t="s">
        <v>14</v>
      </c>
      <c r="B415" s="8"/>
      <c r="C415" s="6" t="s">
        <v>15</v>
      </c>
      <c r="D415" s="8"/>
      <c r="E415" s="5" t="s">
        <v>16</v>
      </c>
      <c r="F415" s="8"/>
      <c r="G415" s="10" t="s">
        <v>17</v>
      </c>
      <c r="H415" s="8"/>
      <c r="I415" s="5" t="s">
        <v>18</v>
      </c>
    </row>
    <row r="416" spans="3:9" ht="12" customHeight="1">
      <c r="C416" s="1"/>
      <c r="E416" s="5"/>
      <c r="F416" s="9"/>
      <c r="G416" s="1"/>
      <c r="H416" s="8"/>
      <c r="I416" s="5"/>
    </row>
    <row r="417" spans="1:13" ht="26.25" customHeight="1">
      <c r="A417" s="1">
        <f>A409</f>
        <v>621.5700000000002</v>
      </c>
      <c r="C417" s="1">
        <v>0</v>
      </c>
      <c r="E417" s="8" t="s">
        <v>24</v>
      </c>
      <c r="G417" s="3">
        <v>0.9</v>
      </c>
      <c r="I417" s="2" t="s">
        <v>328</v>
      </c>
      <c r="J417" s="3">
        <f>A417/0.62137</f>
        <v>1000.3218694175774</v>
      </c>
      <c r="K417" s="14"/>
      <c r="L417" s="3">
        <f>C417/0.62137</f>
        <v>0</v>
      </c>
      <c r="M417" s="17"/>
    </row>
    <row r="418" spans="1:13" ht="26.25" customHeight="1">
      <c r="A418" s="1">
        <f>A417+G417</f>
        <v>622.4700000000001</v>
      </c>
      <c r="C418" s="3">
        <f>C417+G417</f>
        <v>0.9</v>
      </c>
      <c r="E418" s="7" t="s">
        <v>52</v>
      </c>
      <c r="G418" s="3">
        <v>1.2</v>
      </c>
      <c r="I418" s="2" t="s">
        <v>333</v>
      </c>
      <c r="J418" s="3">
        <f>A418/0.62137</f>
        <v>1001.7702817966751</v>
      </c>
      <c r="K418" s="14"/>
      <c r="L418" s="3">
        <f>C418/0.62137</f>
        <v>1.4484123790977999</v>
      </c>
      <c r="M418" s="17"/>
    </row>
    <row r="419" spans="1:13" ht="26.25" customHeight="1">
      <c r="A419" s="1">
        <f>A418+G418</f>
        <v>623.6700000000002</v>
      </c>
      <c r="C419" s="3">
        <f>C418+G418</f>
        <v>2.1</v>
      </c>
      <c r="E419" s="8" t="s">
        <v>24</v>
      </c>
      <c r="G419" s="3">
        <v>1</v>
      </c>
      <c r="I419" s="2" t="s">
        <v>334</v>
      </c>
      <c r="J419" s="3">
        <f>A419/0.62137</f>
        <v>1003.7014983021389</v>
      </c>
      <c r="K419" s="14"/>
      <c r="L419" s="3">
        <f>C419/0.62137</f>
        <v>3.379628884561533</v>
      </c>
      <c r="M419" s="17"/>
    </row>
    <row r="420" spans="1:13" ht="26.25" customHeight="1">
      <c r="A420" s="1">
        <f>A419+G419</f>
        <v>624.6700000000002</v>
      </c>
      <c r="C420" s="3">
        <f>C419+G419</f>
        <v>3.1</v>
      </c>
      <c r="E420" s="8" t="s">
        <v>24</v>
      </c>
      <c r="G420" s="3">
        <v>8.9</v>
      </c>
      <c r="I420" s="2" t="s">
        <v>335</v>
      </c>
      <c r="J420" s="3">
        <f>A420/0.62137</f>
        <v>1005.3108453900254</v>
      </c>
      <c r="K420" s="14"/>
      <c r="L420" s="3">
        <f>C420/0.62137</f>
        <v>4.988975972447977</v>
      </c>
      <c r="M420" s="17"/>
    </row>
    <row r="421" spans="1:12" ht="28.5" customHeight="1">
      <c r="A421" s="1">
        <f>A420+G420</f>
        <v>633.5700000000002</v>
      </c>
      <c r="C421" s="3">
        <f>C420+G420</f>
        <v>12</v>
      </c>
      <c r="E421" s="2" t="s">
        <v>21</v>
      </c>
      <c r="G421" s="3">
        <v>0.9</v>
      </c>
      <c r="I421" s="2" t="s">
        <v>336</v>
      </c>
      <c r="J421" s="3">
        <f>A421/0.62137</f>
        <v>1019.6340344722147</v>
      </c>
      <c r="K421" s="14"/>
      <c r="L421" s="3">
        <f>C421/0.62137</f>
        <v>19.31216505463733</v>
      </c>
    </row>
    <row r="422" spans="1:12" ht="28.5" customHeight="1">
      <c r="A422" s="1">
        <f>A421+G421</f>
        <v>634.4700000000001</v>
      </c>
      <c r="C422" s="3">
        <f>C421+G421</f>
        <v>12.9</v>
      </c>
      <c r="E422" s="8" t="s">
        <v>24</v>
      </c>
      <c r="G422" s="3">
        <v>2</v>
      </c>
      <c r="I422" s="2" t="s">
        <v>337</v>
      </c>
      <c r="J422" s="3">
        <f>A422/0.62137</f>
        <v>1021.0824468513125</v>
      </c>
      <c r="K422" s="14"/>
      <c r="L422" s="3">
        <f>C422/0.62137</f>
        <v>20.760577433735133</v>
      </c>
    </row>
    <row r="423" spans="1:12" ht="28.5" customHeight="1">
      <c r="A423" s="1">
        <f>A422+G422</f>
        <v>636.4700000000001</v>
      </c>
      <c r="C423" s="3">
        <f>C422+G422</f>
        <v>14.9</v>
      </c>
      <c r="E423" s="7" t="s">
        <v>52</v>
      </c>
      <c r="G423" s="3">
        <v>1.3</v>
      </c>
      <c r="I423" s="2" t="s">
        <v>338</v>
      </c>
      <c r="J423" s="3">
        <f>A423/0.62137</f>
        <v>1024.3011410270854</v>
      </c>
      <c r="K423" s="14"/>
      <c r="L423" s="3">
        <f>C423/0.62137</f>
        <v>23.979271609508018</v>
      </c>
    </row>
    <row r="424" spans="1:12" ht="28.5" customHeight="1">
      <c r="A424" s="1">
        <f>A423+G423</f>
        <v>637.7700000000001</v>
      </c>
      <c r="C424" s="3">
        <f>C423+G423</f>
        <v>16.2</v>
      </c>
      <c r="E424" s="2" t="s">
        <v>21</v>
      </c>
      <c r="G424" s="3">
        <v>3.7</v>
      </c>
      <c r="I424" s="2" t="s">
        <v>339</v>
      </c>
      <c r="J424" s="3">
        <f>A424/0.62137</f>
        <v>1026.3932922413378</v>
      </c>
      <c r="K424" s="14"/>
      <c r="L424" s="3">
        <f>C424/0.62137</f>
        <v>26.071422823760397</v>
      </c>
    </row>
    <row r="425" spans="1:12" ht="28.5" customHeight="1">
      <c r="A425" s="1">
        <f>A424+G424</f>
        <v>641.4700000000001</v>
      </c>
      <c r="C425" s="3">
        <f>C424+G424</f>
        <v>19.9</v>
      </c>
      <c r="E425" s="8" t="s">
        <v>24</v>
      </c>
      <c r="G425" s="3">
        <v>2.2</v>
      </c>
      <c r="I425" s="2" t="s">
        <v>340</v>
      </c>
      <c r="J425" s="3">
        <f>A425/0.62137</f>
        <v>1032.3478764665176</v>
      </c>
      <c r="K425" s="14"/>
      <c r="L425" s="3">
        <f>C425/0.62137</f>
        <v>32.02600704894024</v>
      </c>
    </row>
    <row r="426" spans="1:12" ht="28.5" customHeight="1">
      <c r="A426" s="1">
        <f>A425+G425</f>
        <v>643.6700000000002</v>
      </c>
      <c r="C426" s="3">
        <f>C425+G425</f>
        <v>22.099999999999998</v>
      </c>
      <c r="E426" s="8" t="s">
        <v>24</v>
      </c>
      <c r="G426" s="3">
        <v>0.8</v>
      </c>
      <c r="I426" s="2" t="s">
        <v>341</v>
      </c>
      <c r="J426" s="3">
        <f>A426/0.62137</f>
        <v>1035.888440059868</v>
      </c>
      <c r="K426" s="14"/>
      <c r="L426" s="3">
        <f>C426/0.62137</f>
        <v>35.566570642290415</v>
      </c>
    </row>
    <row r="427" spans="1:12" ht="28.5" customHeight="1">
      <c r="A427" s="1">
        <f>A426+G426</f>
        <v>644.4700000000001</v>
      </c>
      <c r="C427" s="3">
        <f>C426+G426</f>
        <v>22.9</v>
      </c>
      <c r="E427" s="2" t="s">
        <v>21</v>
      </c>
      <c r="G427" s="3">
        <v>2.4</v>
      </c>
      <c r="I427" s="2" t="s">
        <v>342</v>
      </c>
      <c r="J427" s="3">
        <f>A427/0.62137</f>
        <v>1037.175917730177</v>
      </c>
      <c r="K427" s="14"/>
      <c r="L427" s="3">
        <f>C427/0.62137</f>
        <v>36.85404831259957</v>
      </c>
    </row>
    <row r="428" spans="1:12" ht="28.5" customHeight="1">
      <c r="A428" s="1">
        <f>A427+G427</f>
        <v>646.8700000000001</v>
      </c>
      <c r="C428" s="3">
        <f>C427+G427</f>
        <v>25.299999999999997</v>
      </c>
      <c r="E428" s="2" t="s">
        <v>21</v>
      </c>
      <c r="G428" s="3">
        <v>0.5</v>
      </c>
      <c r="I428" s="2" t="s">
        <v>343</v>
      </c>
      <c r="J428" s="3">
        <f>A428/0.62137</f>
        <v>1041.0383507411043</v>
      </c>
      <c r="K428" s="14"/>
      <c r="L428" s="3">
        <f>C428/0.62137</f>
        <v>40.716481323527034</v>
      </c>
    </row>
    <row r="429" spans="1:12" ht="28.5" customHeight="1">
      <c r="A429" s="1">
        <f>A428+G428</f>
        <v>647.3700000000001</v>
      </c>
      <c r="C429" s="3">
        <f>C428+G428</f>
        <v>25.799999999999997</v>
      </c>
      <c r="E429" s="7" t="s">
        <v>52</v>
      </c>
      <c r="G429" s="3">
        <v>0.2</v>
      </c>
      <c r="I429" s="2" t="s">
        <v>344</v>
      </c>
      <c r="J429" s="3">
        <f>A429/0.62137</f>
        <v>1041.8430242850477</v>
      </c>
      <c r="K429" s="14"/>
      <c r="L429" s="3">
        <f>C429/0.62137</f>
        <v>41.52115486747026</v>
      </c>
    </row>
    <row r="430" spans="1:12" ht="28.5" customHeight="1">
      <c r="A430" s="1">
        <f>A429+G429</f>
        <v>647.5700000000002</v>
      </c>
      <c r="C430" s="3">
        <f>C429+G429</f>
        <v>25.999999999999996</v>
      </c>
      <c r="E430" s="7" t="s">
        <v>52</v>
      </c>
      <c r="G430" s="3">
        <v>2.5</v>
      </c>
      <c r="I430" s="2" t="s">
        <v>343</v>
      </c>
      <c r="J430" s="3">
        <f>A430/0.62137</f>
        <v>1042.164893702625</v>
      </c>
      <c r="K430" s="14"/>
      <c r="L430" s="3">
        <f>C430/0.62137</f>
        <v>41.84302428504755</v>
      </c>
    </row>
    <row r="431" spans="1:12" ht="28.5" customHeight="1">
      <c r="A431" s="1">
        <f>A430+G430</f>
        <v>650.0700000000002</v>
      </c>
      <c r="C431" s="3">
        <f>C430+G430</f>
        <v>28.499999999999996</v>
      </c>
      <c r="E431" s="7" t="s">
        <v>52</v>
      </c>
      <c r="G431" s="3">
        <v>4.3</v>
      </c>
      <c r="I431" s="2" t="s">
        <v>345</v>
      </c>
      <c r="J431" s="3">
        <f>A431/0.62137</f>
        <v>1046.1882614223412</v>
      </c>
      <c r="K431" s="14"/>
      <c r="L431" s="3">
        <f>C431/0.62137</f>
        <v>45.866392004763654</v>
      </c>
    </row>
    <row r="432" spans="1:12" ht="28.5" customHeight="1">
      <c r="A432" s="1">
        <f>A431+G431</f>
        <v>654.3700000000001</v>
      </c>
      <c r="C432" s="3">
        <f>C431+G431</f>
        <v>32.8</v>
      </c>
      <c r="E432" s="8" t="s">
        <v>24</v>
      </c>
      <c r="G432" s="3">
        <v>0.30000000000000004</v>
      </c>
      <c r="I432" s="2" t="s">
        <v>32</v>
      </c>
      <c r="J432" s="3">
        <f>A432/0.62137</f>
        <v>1053.1084539002527</v>
      </c>
      <c r="K432" s="14"/>
      <c r="L432" s="3">
        <f>C432/0.62137</f>
        <v>52.786584482675366</v>
      </c>
    </row>
    <row r="433" spans="1:12" ht="28.5" customHeight="1">
      <c r="A433" s="1">
        <f>A432+G432</f>
        <v>654.6700000000001</v>
      </c>
      <c r="C433" s="3">
        <f>C432+G432</f>
        <v>33.099999999999994</v>
      </c>
      <c r="E433" s="2" t="s">
        <v>21</v>
      </c>
      <c r="G433" s="3">
        <v>1</v>
      </c>
      <c r="I433" s="2" t="s">
        <v>346</v>
      </c>
      <c r="J433" s="3">
        <f>A433/0.62137</f>
        <v>1053.5912580266186</v>
      </c>
      <c r="K433" s="14"/>
      <c r="L433" s="3">
        <f>C433/0.62137</f>
        <v>53.26938860904129</v>
      </c>
    </row>
    <row r="434" spans="1:12" ht="28.5" customHeight="1">
      <c r="A434" s="1">
        <f>A433+G433</f>
        <v>655.6700000000001</v>
      </c>
      <c r="C434" s="3">
        <f>C433+G433</f>
        <v>34.099999999999994</v>
      </c>
      <c r="E434" s="8" t="s">
        <v>24</v>
      </c>
      <c r="G434" s="3">
        <v>0.1</v>
      </c>
      <c r="I434" s="2" t="s">
        <v>347</v>
      </c>
      <c r="J434" s="3">
        <f>A434/0.62137</f>
        <v>1055.200605114505</v>
      </c>
      <c r="K434" s="14"/>
      <c r="L434" s="3">
        <f>C434/0.62137</f>
        <v>54.87873569692774</v>
      </c>
    </row>
    <row r="435" spans="1:13" ht="26.25" customHeight="1">
      <c r="A435" s="1">
        <f>A434+G434</f>
        <v>655.7700000000001</v>
      </c>
      <c r="C435" s="3">
        <f>C434+G434</f>
        <v>34.199999999999996</v>
      </c>
      <c r="E435" s="5" t="s">
        <v>21</v>
      </c>
      <c r="I435" s="2" t="s">
        <v>348</v>
      </c>
      <c r="J435" s="3">
        <f>A435/0.62137</f>
        <v>1055.3615398232937</v>
      </c>
      <c r="K435" s="14"/>
      <c r="L435" s="3">
        <f>C435/0.62137</f>
        <v>55.039670405716386</v>
      </c>
      <c r="M435" s="17"/>
    </row>
    <row r="436" spans="3:13" ht="26.25" customHeight="1">
      <c r="C436" s="1"/>
      <c r="E436" s="7" t="s">
        <v>42</v>
      </c>
      <c r="I436" s="2" t="s">
        <v>349</v>
      </c>
      <c r="M436" s="17"/>
    </row>
    <row r="437" spans="3:13" ht="26.25" customHeight="1">
      <c r="C437" s="1"/>
      <c r="E437" s="7" t="s">
        <v>44</v>
      </c>
      <c r="I437" s="2" t="s">
        <v>350</v>
      </c>
      <c r="M437" s="17"/>
    </row>
    <row r="438" spans="3:13" ht="26.25" customHeight="1">
      <c r="C438" s="1"/>
      <c r="D438" s="2" t="s">
        <v>257</v>
      </c>
      <c r="E438" s="5"/>
      <c r="M438" s="17"/>
    </row>
    <row r="439" spans="2:13" ht="28.5" customHeight="1">
      <c r="B439" s="2" t="s">
        <v>10</v>
      </c>
      <c r="E439" s="5"/>
      <c r="G439" s="1"/>
      <c r="I439" s="5"/>
      <c r="J439" s="3">
        <f>J8</f>
        <v>97.60000000000036</v>
      </c>
      <c r="L439" s="3">
        <f>J439/0.62137</f>
        <v>157.07227577771755</v>
      </c>
      <c r="M439" s="8"/>
    </row>
    <row r="440" spans="3:13" ht="26.25" customHeight="1">
      <c r="C440" s="1"/>
      <c r="E440" s="5"/>
      <c r="I440" s="7">
        <v>17</v>
      </c>
      <c r="M440" s="17"/>
    </row>
    <row r="441" spans="1:15" ht="28.5" customHeight="1">
      <c r="A441" s="1" t="s">
        <v>0</v>
      </c>
      <c r="C441" s="1"/>
      <c r="I441" s="7" t="s">
        <v>351</v>
      </c>
      <c r="K441" s="14"/>
      <c r="M441" s="8"/>
      <c r="N441" s="8"/>
      <c r="O441" s="8"/>
    </row>
    <row r="442" spans="3:7" ht="12" customHeight="1">
      <c r="C442" s="1"/>
      <c r="E442" s="5"/>
      <c r="G442" s="1"/>
    </row>
    <row r="443" spans="1:9" ht="26.25" customHeight="1">
      <c r="A443" s="1" t="s">
        <v>14</v>
      </c>
      <c r="B443" s="8"/>
      <c r="C443" s="6" t="s">
        <v>15</v>
      </c>
      <c r="D443" s="8"/>
      <c r="E443" s="5" t="s">
        <v>16</v>
      </c>
      <c r="F443" s="8"/>
      <c r="G443" s="10" t="s">
        <v>17</v>
      </c>
      <c r="H443" s="8"/>
      <c r="I443" s="5" t="s">
        <v>18</v>
      </c>
    </row>
    <row r="444" spans="3:9" ht="12" customHeight="1">
      <c r="C444" s="1"/>
      <c r="E444" s="5"/>
      <c r="F444" s="9"/>
      <c r="G444" s="1"/>
      <c r="H444" s="8"/>
      <c r="I444" s="5"/>
    </row>
    <row r="445" spans="1:13" ht="26.25" customHeight="1">
      <c r="A445" s="1">
        <f>A435</f>
        <v>655.7700000000001</v>
      </c>
      <c r="C445" s="1">
        <v>0</v>
      </c>
      <c r="E445" s="8" t="s">
        <v>24</v>
      </c>
      <c r="G445" s="3">
        <v>2.6</v>
      </c>
      <c r="I445" s="2" t="s">
        <v>347</v>
      </c>
      <c r="J445" s="3">
        <f>A445/0.62137</f>
        <v>1055.3615398232937</v>
      </c>
      <c r="K445" s="14"/>
      <c r="L445" s="3">
        <f>C445/0.62137</f>
        <v>0</v>
      </c>
      <c r="M445" s="17"/>
    </row>
    <row r="446" spans="1:12" ht="28.5" customHeight="1">
      <c r="A446" s="1">
        <f>A445+G445</f>
        <v>658.3700000000001</v>
      </c>
      <c r="C446" s="3">
        <f>C445+G445</f>
        <v>2.6</v>
      </c>
      <c r="E446" s="8" t="s">
        <v>24</v>
      </c>
      <c r="G446" s="3">
        <v>2.9</v>
      </c>
      <c r="I446" s="2" t="s">
        <v>352</v>
      </c>
      <c r="J446" s="3">
        <f>A446/0.62137</f>
        <v>1059.5458422517984</v>
      </c>
      <c r="K446" s="14"/>
      <c r="L446" s="3">
        <f>C446/0.62137</f>
        <v>4.184302428504755</v>
      </c>
    </row>
    <row r="447" spans="1:12" ht="28.5" customHeight="1">
      <c r="A447" s="1">
        <f>A446+G446</f>
        <v>661.2700000000001</v>
      </c>
      <c r="C447" s="3">
        <f>C446+G446</f>
        <v>5.5</v>
      </c>
      <c r="E447" s="2" t="s">
        <v>21</v>
      </c>
      <c r="G447" s="3">
        <v>4.9</v>
      </c>
      <c r="I447" s="2" t="s">
        <v>353</v>
      </c>
      <c r="J447" s="3">
        <f>A447/0.62137</f>
        <v>1064.2129488066691</v>
      </c>
      <c r="K447" s="14"/>
      <c r="L447" s="3">
        <f>C447/0.62137</f>
        <v>8.851408983375443</v>
      </c>
    </row>
    <row r="448" spans="1:12" ht="28.5" customHeight="1">
      <c r="A448" s="1">
        <f>A447+G447</f>
        <v>666.1700000000001</v>
      </c>
      <c r="C448" s="3">
        <f>C447+G447</f>
        <v>10.4</v>
      </c>
      <c r="E448" s="2" t="s">
        <v>21</v>
      </c>
      <c r="G448" s="3">
        <v>6.4</v>
      </c>
      <c r="I448" s="2" t="s">
        <v>354</v>
      </c>
      <c r="J448" s="3">
        <f>A448/0.62137</f>
        <v>1072.0987495373126</v>
      </c>
      <c r="K448" s="14"/>
      <c r="L448" s="3">
        <f>C448/0.62137</f>
        <v>16.73720971401902</v>
      </c>
    </row>
    <row r="449" spans="1:12" ht="28.5" customHeight="1">
      <c r="A449" s="1">
        <f>A448+G448</f>
        <v>672.57</v>
      </c>
      <c r="C449" s="3">
        <f>C448+G448</f>
        <v>16.8</v>
      </c>
      <c r="E449" s="8" t="s">
        <v>24</v>
      </c>
      <c r="G449" s="3">
        <v>1.5</v>
      </c>
      <c r="I449" s="2" t="s">
        <v>355</v>
      </c>
      <c r="J449" s="3">
        <f>A449/0.62137</f>
        <v>1082.398570899786</v>
      </c>
      <c r="K449" s="14"/>
      <c r="L449" s="3">
        <f>C449/0.62137</f>
        <v>27.037031076492266</v>
      </c>
    </row>
    <row r="450" spans="1:12" ht="28.5" customHeight="1">
      <c r="A450" s="1">
        <f>A449+G449</f>
        <v>674.07</v>
      </c>
      <c r="C450" s="3">
        <f>C449+G449</f>
        <v>18.3</v>
      </c>
      <c r="E450" s="2" t="s">
        <v>21</v>
      </c>
      <c r="G450" s="3">
        <v>2.5</v>
      </c>
      <c r="I450" s="2" t="s">
        <v>356</v>
      </c>
      <c r="J450" s="3">
        <f>A450/0.62137</f>
        <v>1084.8125915316155</v>
      </c>
      <c r="K450" s="14"/>
      <c r="L450" s="3">
        <f>C450/0.62137</f>
        <v>29.45105170832193</v>
      </c>
    </row>
    <row r="451" spans="1:12" ht="28.5" customHeight="1">
      <c r="A451" s="1">
        <f>A450+G450</f>
        <v>676.57</v>
      </c>
      <c r="C451" s="3">
        <f>C450+G450</f>
        <v>20.8</v>
      </c>
      <c r="E451" s="2" t="s">
        <v>21</v>
      </c>
      <c r="G451" s="3">
        <v>0.6000000000000001</v>
      </c>
      <c r="I451" s="2" t="s">
        <v>357</v>
      </c>
      <c r="J451" s="3">
        <f>A451/0.62137</f>
        <v>1088.8359592513316</v>
      </c>
      <c r="K451" s="14"/>
      <c r="L451" s="3">
        <f>C451/0.62137</f>
        <v>33.47441942803804</v>
      </c>
    </row>
    <row r="452" spans="1:12" ht="28.5" customHeight="1">
      <c r="A452" s="1">
        <f>A451+G451</f>
        <v>677.1700000000001</v>
      </c>
      <c r="C452" s="3">
        <f>C451+G451</f>
        <v>21.400000000000002</v>
      </c>
      <c r="E452" s="8" t="s">
        <v>24</v>
      </c>
      <c r="G452" s="3">
        <v>1.4</v>
      </c>
      <c r="I452" s="2" t="s">
        <v>357</v>
      </c>
      <c r="J452" s="3">
        <f>A452/0.62137</f>
        <v>1089.8015675040635</v>
      </c>
      <c r="K452" s="14"/>
      <c r="L452" s="3">
        <f>C452/0.62137</f>
        <v>34.44002768076991</v>
      </c>
    </row>
    <row r="453" spans="1:12" ht="28.5" customHeight="1">
      <c r="A453" s="1">
        <f>A452+G452</f>
        <v>678.57</v>
      </c>
      <c r="C453" s="3">
        <f>C452+G452</f>
        <v>22.8</v>
      </c>
      <c r="E453" s="7" t="s">
        <v>52</v>
      </c>
      <c r="G453" s="3">
        <v>0.8</v>
      </c>
      <c r="I453" s="2" t="s">
        <v>358</v>
      </c>
      <c r="J453" s="3">
        <f>A453/0.62137</f>
        <v>1092.0546534271045</v>
      </c>
      <c r="K453" s="14"/>
      <c r="L453" s="3">
        <f>C453/0.62137</f>
        <v>36.69311360381093</v>
      </c>
    </row>
    <row r="454" spans="1:12" ht="28.5" customHeight="1">
      <c r="A454" s="1">
        <f>A453+G453</f>
        <v>679.37</v>
      </c>
      <c r="C454" s="3">
        <f>C453+G453</f>
        <v>23.6</v>
      </c>
      <c r="E454" s="7" t="s">
        <v>52</v>
      </c>
      <c r="G454" s="3">
        <v>5.2</v>
      </c>
      <c r="I454" s="2" t="s">
        <v>359</v>
      </c>
      <c r="J454" s="3">
        <f>A454/0.62137</f>
        <v>1093.3421310974136</v>
      </c>
      <c r="K454" s="14"/>
      <c r="L454" s="3">
        <f>C454/0.62137</f>
        <v>37.98059127412009</v>
      </c>
    </row>
    <row r="455" spans="1:12" ht="28.5" customHeight="1">
      <c r="A455" s="1">
        <f>A454+G454</f>
        <v>684.57</v>
      </c>
      <c r="C455" s="3">
        <f>C454+G454</f>
        <v>28.8</v>
      </c>
      <c r="E455" s="7" t="s">
        <v>52</v>
      </c>
      <c r="G455" s="3">
        <v>0.30000000000000004</v>
      </c>
      <c r="I455" s="2" t="s">
        <v>360</v>
      </c>
      <c r="J455" s="3">
        <f>A455/0.62137</f>
        <v>1101.7107359544232</v>
      </c>
      <c r="K455" s="14"/>
      <c r="L455" s="3">
        <f>C455/0.62137</f>
        <v>46.349196131129595</v>
      </c>
    </row>
    <row r="456" spans="1:12" ht="28.5" customHeight="1">
      <c r="A456" s="1">
        <f>A455+G455</f>
        <v>684.87</v>
      </c>
      <c r="C456" s="3">
        <f>C455+G455</f>
        <v>29.1</v>
      </c>
      <c r="E456" s="5" t="s">
        <v>100</v>
      </c>
      <c r="G456" s="3">
        <v>1.7000000000000002</v>
      </c>
      <c r="I456" s="2" t="s">
        <v>361</v>
      </c>
      <c r="J456" s="3">
        <f>A456/0.62137</f>
        <v>1102.193540080789</v>
      </c>
      <c r="K456" s="14"/>
      <c r="L456" s="3">
        <f>C456/0.62137</f>
        <v>46.83200025749553</v>
      </c>
    </row>
    <row r="457" spans="1:12" ht="28.5" customHeight="1">
      <c r="A457" s="1">
        <f>A456+G456</f>
        <v>686.57</v>
      </c>
      <c r="C457" s="3">
        <f>C456+G456</f>
        <v>30.8</v>
      </c>
      <c r="E457" s="7" t="s">
        <v>52</v>
      </c>
      <c r="G457" s="3">
        <v>0.9</v>
      </c>
      <c r="I457" s="2" t="s">
        <v>362</v>
      </c>
      <c r="J457" s="3">
        <f>A457/0.62137</f>
        <v>1104.9294301301961</v>
      </c>
      <c r="K457" s="14"/>
      <c r="L457" s="3">
        <f>C457/0.62137</f>
        <v>49.567890306902484</v>
      </c>
    </row>
    <row r="458" spans="1:12" ht="28.5" customHeight="1">
      <c r="A458" s="1">
        <f>A457+G457</f>
        <v>687.47</v>
      </c>
      <c r="C458" s="3">
        <f>C457+G457</f>
        <v>31.7</v>
      </c>
      <c r="E458" s="7" t="s">
        <v>52</v>
      </c>
      <c r="G458" s="3">
        <v>1.5</v>
      </c>
      <c r="I458" s="2" t="s">
        <v>363</v>
      </c>
      <c r="J458" s="3">
        <f>A458/0.62137</f>
        <v>1106.377842509294</v>
      </c>
      <c r="K458" s="14"/>
      <c r="L458" s="3">
        <f>C458/0.62137</f>
        <v>51.01630268600028</v>
      </c>
    </row>
    <row r="459" spans="1:12" ht="28.5" customHeight="1">
      <c r="A459" s="1">
        <f>A458+G458</f>
        <v>688.97</v>
      </c>
      <c r="C459" s="3">
        <f>C458+G458</f>
        <v>33.2</v>
      </c>
      <c r="E459" s="8" t="s">
        <v>24</v>
      </c>
      <c r="G459" s="3">
        <v>2</v>
      </c>
      <c r="I459" s="2" t="s">
        <v>364</v>
      </c>
      <c r="J459" s="3">
        <f>A459/0.62137</f>
        <v>1108.7918631411235</v>
      </c>
      <c r="K459" s="14"/>
      <c r="L459" s="3">
        <f>C459/0.62137</f>
        <v>53.43032331782995</v>
      </c>
    </row>
    <row r="460" spans="1:12" ht="28.5" customHeight="1">
      <c r="A460" s="1">
        <f>A459+G459</f>
        <v>690.97</v>
      </c>
      <c r="C460" s="3">
        <f>C459+G459</f>
        <v>35.2</v>
      </c>
      <c r="E460" s="8" t="s">
        <v>69</v>
      </c>
      <c r="G460" s="3">
        <v>1</v>
      </c>
      <c r="I460" s="2" t="s">
        <v>365</v>
      </c>
      <c r="J460" s="3">
        <f>A460/0.62137</f>
        <v>1112.0105573168964</v>
      </c>
      <c r="K460" s="14"/>
      <c r="L460" s="3">
        <f>C460/0.62137</f>
        <v>56.64901749360284</v>
      </c>
    </row>
    <row r="461" spans="1:12" ht="28.5" customHeight="1">
      <c r="A461" s="1">
        <f>A460+G460</f>
        <v>691.97</v>
      </c>
      <c r="C461" s="3">
        <f>C460+G460</f>
        <v>36.2</v>
      </c>
      <c r="E461" s="2" t="s">
        <v>21</v>
      </c>
      <c r="G461" s="3">
        <v>1.1</v>
      </c>
      <c r="I461" s="2" t="s">
        <v>366</v>
      </c>
      <c r="J461" s="3">
        <f>A461/0.62137</f>
        <v>1113.6199044047828</v>
      </c>
      <c r="K461" s="14"/>
      <c r="L461" s="3">
        <f>C461/0.62137</f>
        <v>58.25836458148929</v>
      </c>
    </row>
    <row r="462" spans="1:12" ht="28.5" customHeight="1">
      <c r="A462" s="1">
        <f>A461+G461</f>
        <v>693.07</v>
      </c>
      <c r="C462" s="3">
        <f>C461+G461</f>
        <v>37.300000000000004</v>
      </c>
      <c r="E462" s="7" t="s">
        <v>52</v>
      </c>
      <c r="G462" s="3">
        <v>4.2</v>
      </c>
      <c r="I462" s="2" t="s">
        <v>367</v>
      </c>
      <c r="J462" s="3">
        <f>A462/0.62137</f>
        <v>1115.390186201458</v>
      </c>
      <c r="K462" s="14"/>
      <c r="L462" s="3">
        <f>C462/0.62137</f>
        <v>60.028646378164375</v>
      </c>
    </row>
    <row r="463" spans="5:11" ht="28.5" customHeight="1">
      <c r="E463" s="7"/>
      <c r="K463" s="14"/>
    </row>
    <row r="464" spans="5:11" ht="28.5" customHeight="1">
      <c r="E464" s="7"/>
      <c r="K464" s="14"/>
    </row>
    <row r="465" spans="1:12" ht="28.5" customHeight="1">
      <c r="A465" s="1">
        <f>A462+G462</f>
        <v>697.2700000000001</v>
      </c>
      <c r="C465" s="3">
        <f>C462+G462</f>
        <v>41.50000000000001</v>
      </c>
      <c r="E465" s="2" t="s">
        <v>21</v>
      </c>
      <c r="G465" s="3">
        <v>1.1</v>
      </c>
      <c r="I465" s="2" t="s">
        <v>341</v>
      </c>
      <c r="J465" s="3">
        <f>A465/0.62137</f>
        <v>1122.1494439705812</v>
      </c>
      <c r="K465" s="14"/>
      <c r="L465" s="3">
        <f>C465/0.62137</f>
        <v>66.78790414728745</v>
      </c>
    </row>
    <row r="466" spans="1:12" ht="28.5" customHeight="1">
      <c r="A466" s="1">
        <f>A465+G465</f>
        <v>698.3700000000001</v>
      </c>
      <c r="C466" s="3">
        <f>C465+G465</f>
        <v>42.60000000000001</v>
      </c>
      <c r="E466" s="8" t="s">
        <v>24</v>
      </c>
      <c r="G466" s="3">
        <v>0.6000000000000001</v>
      </c>
      <c r="I466" s="2" t="s">
        <v>368</v>
      </c>
      <c r="J466" s="3">
        <f>A466/0.62137</f>
        <v>1123.9197257672563</v>
      </c>
      <c r="K466" s="14"/>
      <c r="L466" s="3">
        <f>C466/0.62137</f>
        <v>68.55818594396254</v>
      </c>
    </row>
    <row r="467" spans="1:12" ht="28.5" customHeight="1">
      <c r="A467" s="1">
        <f>A466+G466</f>
        <v>698.9700000000001</v>
      </c>
      <c r="C467" s="3">
        <f>C466+G466</f>
        <v>43.20000000000001</v>
      </c>
      <c r="E467" s="5" t="s">
        <v>247</v>
      </c>
      <c r="J467" s="3">
        <f>A467/0.62137</f>
        <v>1124.8853340199882</v>
      </c>
      <c r="K467" s="14"/>
      <c r="L467" s="3">
        <f>C467/0.62137</f>
        <v>69.52379419669441</v>
      </c>
    </row>
    <row r="468" spans="1:12" ht="28.5" customHeight="1">
      <c r="A468" s="1">
        <f>A467+G467</f>
        <v>698.9700000000001</v>
      </c>
      <c r="C468" s="3">
        <f>C467+G467</f>
        <v>43.20000000000001</v>
      </c>
      <c r="E468" s="8" t="s">
        <v>24</v>
      </c>
      <c r="G468" s="3">
        <v>0.1</v>
      </c>
      <c r="I468" s="2" t="s">
        <v>369</v>
      </c>
      <c r="J468" s="3">
        <f>A468/0.62137</f>
        <v>1124.8853340199882</v>
      </c>
      <c r="K468" s="14"/>
      <c r="L468" s="3">
        <f>C468/0.62137</f>
        <v>69.52379419669441</v>
      </c>
    </row>
    <row r="469" spans="1:12" ht="28.5" customHeight="1">
      <c r="A469" s="1">
        <f>A468+G468</f>
        <v>699.0700000000002</v>
      </c>
      <c r="C469" s="3">
        <f>C468+G468</f>
        <v>43.30000000000001</v>
      </c>
      <c r="E469" s="5" t="s">
        <v>247</v>
      </c>
      <c r="J469" s="3">
        <f>A469/0.62137</f>
        <v>1125.0462687287768</v>
      </c>
      <c r="K469" s="14"/>
      <c r="L469" s="3">
        <f>C469/0.62137</f>
        <v>69.68472890548306</v>
      </c>
    </row>
    <row r="470" spans="1:12" ht="28.5" customHeight="1">
      <c r="A470" s="1">
        <f>A469+G469</f>
        <v>699.0700000000002</v>
      </c>
      <c r="C470" s="3">
        <f>C469+G469</f>
        <v>43.30000000000001</v>
      </c>
      <c r="E470" s="8" t="s">
        <v>24</v>
      </c>
      <c r="G470" s="3">
        <v>0.5</v>
      </c>
      <c r="I470" s="2" t="s">
        <v>369</v>
      </c>
      <c r="J470" s="3">
        <f>A470/0.62137</f>
        <v>1125.0462687287768</v>
      </c>
      <c r="K470" s="14"/>
      <c r="L470" s="3">
        <f>C470/0.62137</f>
        <v>69.68472890548306</v>
      </c>
    </row>
    <row r="471" spans="1:12" ht="28.5" customHeight="1">
      <c r="A471" s="1">
        <f>A470+G470</f>
        <v>699.5700000000002</v>
      </c>
      <c r="C471" s="3">
        <f>C470+G470</f>
        <v>43.80000000000001</v>
      </c>
      <c r="E471" s="8" t="s">
        <v>24</v>
      </c>
      <c r="G471" s="3">
        <v>1.1</v>
      </c>
      <c r="I471" s="2" t="s">
        <v>341</v>
      </c>
      <c r="J471" s="3">
        <f>A471/0.62137</f>
        <v>1125.85094227272</v>
      </c>
      <c r="K471" s="14"/>
      <c r="L471" s="3">
        <f>C471/0.62137</f>
        <v>70.48940244942628</v>
      </c>
    </row>
    <row r="472" spans="1:12" ht="28.5" customHeight="1">
      <c r="A472" s="1">
        <f>A471+G471</f>
        <v>700.6700000000002</v>
      </c>
      <c r="C472" s="3">
        <f>C471+G471</f>
        <v>44.90000000000001</v>
      </c>
      <c r="E472" s="8" t="s">
        <v>24</v>
      </c>
      <c r="G472" s="3">
        <v>2.2</v>
      </c>
      <c r="I472" s="2" t="s">
        <v>370</v>
      </c>
      <c r="J472" s="3">
        <f>A472/0.62137</f>
        <v>1127.621224069395</v>
      </c>
      <c r="K472" s="14"/>
      <c r="L472" s="3">
        <f>C472/0.62137</f>
        <v>72.25968424610137</v>
      </c>
    </row>
    <row r="473" spans="1:12" ht="28.5" customHeight="1">
      <c r="A473" s="1">
        <f>A472+G472</f>
        <v>702.8700000000002</v>
      </c>
      <c r="C473" s="3">
        <f>C472+G472</f>
        <v>47.100000000000016</v>
      </c>
      <c r="E473" s="2" t="s">
        <v>21</v>
      </c>
      <c r="G473" s="3">
        <v>1.5</v>
      </c>
      <c r="I473" s="2" t="s">
        <v>371</v>
      </c>
      <c r="J473" s="3">
        <f>A473/0.62137</f>
        <v>1131.1617876627454</v>
      </c>
      <c r="K473" s="14"/>
      <c r="L473" s="3">
        <f>C473/0.62137</f>
        <v>75.80024783945154</v>
      </c>
    </row>
    <row r="474" spans="1:12" ht="28.5" customHeight="1">
      <c r="A474" s="1">
        <f>A473+G473</f>
        <v>704.3700000000002</v>
      </c>
      <c r="C474" s="3">
        <f>C473+G473</f>
        <v>48.600000000000016</v>
      </c>
      <c r="E474" s="8" t="s">
        <v>24</v>
      </c>
      <c r="G474" s="3">
        <v>0.8</v>
      </c>
      <c r="I474" s="2" t="s">
        <v>372</v>
      </c>
      <c r="J474" s="3">
        <f>A474/0.62137</f>
        <v>1133.5758082945752</v>
      </c>
      <c r="K474" s="14"/>
      <c r="L474" s="3">
        <f>C474/0.62137</f>
        <v>78.21426847128122</v>
      </c>
    </row>
    <row r="475" spans="1:12" ht="28.5" customHeight="1">
      <c r="A475" s="1">
        <f>A474+G474</f>
        <v>705.1700000000002</v>
      </c>
      <c r="C475" s="3">
        <f>C474+G474</f>
        <v>49.40000000000001</v>
      </c>
      <c r="E475" s="2" t="s">
        <v>21</v>
      </c>
      <c r="G475" s="3">
        <v>2.1</v>
      </c>
      <c r="I475" s="2" t="s">
        <v>373</v>
      </c>
      <c r="J475" s="3">
        <f>A475/0.62137</f>
        <v>1134.8632859648842</v>
      </c>
      <c r="K475" s="14"/>
      <c r="L475" s="3">
        <f>C475/0.62137</f>
        <v>79.50174614159036</v>
      </c>
    </row>
    <row r="476" spans="1:12" ht="28.5" customHeight="1">
      <c r="A476" s="1">
        <f>A475+G475</f>
        <v>707.2700000000002</v>
      </c>
      <c r="C476" s="3">
        <f>C475+G475</f>
        <v>51.500000000000014</v>
      </c>
      <c r="E476" s="8" t="s">
        <v>24</v>
      </c>
      <c r="G476" s="3">
        <v>0.2</v>
      </c>
      <c r="I476" s="2" t="s">
        <v>373</v>
      </c>
      <c r="J476" s="3">
        <f>A476/0.62137</f>
        <v>1138.2429148494457</v>
      </c>
      <c r="K476" s="14"/>
      <c r="L476" s="3">
        <f>C476/0.62137</f>
        <v>82.8813750261519</v>
      </c>
    </row>
    <row r="477" spans="1:12" ht="28.5" customHeight="1">
      <c r="A477" s="1">
        <f>A476+G476</f>
        <v>707.4700000000003</v>
      </c>
      <c r="C477" s="3">
        <f>C476+G476</f>
        <v>51.70000000000002</v>
      </c>
      <c r="E477" s="8" t="s">
        <v>24</v>
      </c>
      <c r="G477" s="3">
        <v>0.1</v>
      </c>
      <c r="I477" s="2" t="s">
        <v>374</v>
      </c>
      <c r="J477" s="3">
        <f>A477/0.62137</f>
        <v>1138.564784267023</v>
      </c>
      <c r="K477" s="14"/>
      <c r="L477" s="3">
        <f>C477/0.62137</f>
        <v>83.20324444372919</v>
      </c>
    </row>
    <row r="478" spans="1:12" ht="28.5" customHeight="1">
      <c r="A478" s="1">
        <f>A477+G477</f>
        <v>707.5700000000003</v>
      </c>
      <c r="C478" s="3">
        <f>C477+G477</f>
        <v>51.80000000000002</v>
      </c>
      <c r="E478" s="2" t="s">
        <v>21</v>
      </c>
      <c r="G478" s="3">
        <v>0</v>
      </c>
      <c r="I478" s="2" t="s">
        <v>375</v>
      </c>
      <c r="J478" s="3">
        <f>A478/0.62137</f>
        <v>1138.7257189758118</v>
      </c>
      <c r="K478" s="14"/>
      <c r="L478" s="3">
        <f>C478/0.62137</f>
        <v>83.36417915251783</v>
      </c>
    </row>
    <row r="479" spans="1:12" ht="28.5" customHeight="1">
      <c r="A479" s="1">
        <f>A478+G478</f>
        <v>707.5700000000003</v>
      </c>
      <c r="C479" s="3">
        <f>C478+G478</f>
        <v>51.80000000000002</v>
      </c>
      <c r="E479" s="7" t="s">
        <v>52</v>
      </c>
      <c r="G479" s="3">
        <v>3.7</v>
      </c>
      <c r="I479" s="2" t="s">
        <v>376</v>
      </c>
      <c r="J479" s="3">
        <f>A479/0.62137</f>
        <v>1138.7257189758118</v>
      </c>
      <c r="K479" s="14"/>
      <c r="L479" s="3">
        <f>C479/0.62137</f>
        <v>83.36417915251783</v>
      </c>
    </row>
    <row r="480" spans="1:13" ht="26.25" customHeight="1">
      <c r="A480" s="1">
        <f>A479+G479</f>
        <v>711.2700000000003</v>
      </c>
      <c r="C480" s="3">
        <f>C479+G479</f>
        <v>55.50000000000002</v>
      </c>
      <c r="E480" s="5" t="s">
        <v>21</v>
      </c>
      <c r="I480" s="2" t="s">
        <v>377</v>
      </c>
      <c r="M480" s="17"/>
    </row>
    <row r="481" spans="3:13" ht="26.25" customHeight="1">
      <c r="C481" s="1"/>
      <c r="E481" s="7" t="s">
        <v>42</v>
      </c>
      <c r="I481" s="2" t="s">
        <v>378</v>
      </c>
      <c r="M481" s="17"/>
    </row>
    <row r="482" spans="3:13" ht="26.25" customHeight="1">
      <c r="C482" s="1"/>
      <c r="E482" s="7" t="s">
        <v>44</v>
      </c>
      <c r="I482" s="2" t="s">
        <v>379</v>
      </c>
      <c r="M482" s="17"/>
    </row>
    <row r="483" spans="3:13" ht="26.25" customHeight="1">
      <c r="C483" s="1"/>
      <c r="E483" s="5"/>
      <c r="M483" s="17"/>
    </row>
    <row r="484" spans="3:13" ht="26.25" customHeight="1">
      <c r="C484" s="1"/>
      <c r="E484" s="5"/>
      <c r="I484" s="7">
        <v>18</v>
      </c>
      <c r="M484" s="17"/>
    </row>
    <row r="485" spans="1:15" ht="28.5" customHeight="1">
      <c r="A485" s="1" t="s">
        <v>0</v>
      </c>
      <c r="C485" s="1"/>
      <c r="I485" s="18" t="s">
        <v>380</v>
      </c>
      <c r="K485" s="14"/>
      <c r="M485" s="8"/>
      <c r="N485" s="8"/>
      <c r="O485" s="8"/>
    </row>
    <row r="486" spans="3:7" ht="12" customHeight="1">
      <c r="C486" s="1"/>
      <c r="E486" s="5"/>
      <c r="G486" s="1"/>
    </row>
    <row r="487" spans="1:9" ht="26.25" customHeight="1">
      <c r="A487" s="1" t="s">
        <v>14</v>
      </c>
      <c r="B487" s="8"/>
      <c r="C487" s="6" t="s">
        <v>15</v>
      </c>
      <c r="D487" s="8"/>
      <c r="E487" s="5" t="s">
        <v>16</v>
      </c>
      <c r="F487" s="8"/>
      <c r="G487" s="10" t="s">
        <v>17</v>
      </c>
      <c r="H487" s="8"/>
      <c r="I487" s="5" t="s">
        <v>18</v>
      </c>
    </row>
    <row r="488" spans="3:9" ht="12" customHeight="1">
      <c r="C488" s="1"/>
      <c r="E488" s="5"/>
      <c r="F488" s="9"/>
      <c r="G488" s="1"/>
      <c r="H488" s="8"/>
      <c r="I488" s="5"/>
    </row>
    <row r="489" spans="1:13" ht="26.25" customHeight="1">
      <c r="A489" s="1">
        <f>A480</f>
        <v>711.2700000000003</v>
      </c>
      <c r="C489" s="1">
        <v>0</v>
      </c>
      <c r="E489" s="5" t="s">
        <v>21</v>
      </c>
      <c r="G489" s="3">
        <v>0</v>
      </c>
      <c r="I489" s="2" t="s">
        <v>376</v>
      </c>
      <c r="J489" s="3">
        <f>A489/0.62137</f>
        <v>1144.6803032009916</v>
      </c>
      <c r="K489" s="14"/>
      <c r="L489" s="3">
        <f>C489/0.62137</f>
        <v>0</v>
      </c>
      <c r="M489" s="17"/>
    </row>
    <row r="490" spans="1:12" ht="28.5" customHeight="1">
      <c r="A490" s="1">
        <f>A489+G489</f>
        <v>711.2700000000003</v>
      </c>
      <c r="C490" s="3">
        <f>C489+G489</f>
        <v>0</v>
      </c>
      <c r="E490" s="7" t="s">
        <v>52</v>
      </c>
      <c r="G490" s="3">
        <v>3.6</v>
      </c>
      <c r="I490" s="2" t="s">
        <v>381</v>
      </c>
      <c r="J490" s="3">
        <f>A490/0.62137</f>
        <v>1144.6803032009916</v>
      </c>
      <c r="K490" s="14"/>
      <c r="L490" s="3">
        <f>C490/0.62137</f>
        <v>0</v>
      </c>
    </row>
    <row r="491" spans="1:12" ht="28.5" customHeight="1">
      <c r="A491" s="1">
        <f>A490+G490</f>
        <v>714.8700000000003</v>
      </c>
      <c r="C491" s="3">
        <f>C490+G490</f>
        <v>3.6</v>
      </c>
      <c r="E491" s="2" t="s">
        <v>21</v>
      </c>
      <c r="G491" s="3">
        <v>1.9</v>
      </c>
      <c r="I491" s="2" t="s">
        <v>382</v>
      </c>
      <c r="J491" s="3">
        <f>A491/0.62137</f>
        <v>1150.4739527173829</v>
      </c>
      <c r="K491" s="14"/>
      <c r="L491" s="3">
        <f>C491/0.62137</f>
        <v>5.793649516391199</v>
      </c>
    </row>
    <row r="492" spans="1:12" ht="28.5" customHeight="1">
      <c r="A492" s="1">
        <f>A491+G491</f>
        <v>716.7700000000003</v>
      </c>
      <c r="C492" s="3">
        <f>C491+G491</f>
        <v>5.5</v>
      </c>
      <c r="E492" s="2" t="s">
        <v>21</v>
      </c>
      <c r="G492" s="3">
        <v>5</v>
      </c>
      <c r="I492" s="2" t="s">
        <v>383</v>
      </c>
      <c r="J492" s="3">
        <f>A492/0.62137</f>
        <v>1153.531712184367</v>
      </c>
      <c r="K492" s="14"/>
      <c r="L492" s="3">
        <f>C492/0.62137</f>
        <v>8.851408983375443</v>
      </c>
    </row>
    <row r="493" spans="1:12" ht="28.5" customHeight="1">
      <c r="A493" s="1">
        <f>A492+G492</f>
        <v>721.7700000000003</v>
      </c>
      <c r="C493" s="3">
        <f>C492+G492</f>
        <v>10.5</v>
      </c>
      <c r="E493" s="8" t="s">
        <v>24</v>
      </c>
      <c r="G493" s="3">
        <v>5.3</v>
      </c>
      <c r="I493" s="2" t="s">
        <v>384</v>
      </c>
      <c r="J493" s="3">
        <f>A493/0.62137</f>
        <v>1161.5784476237993</v>
      </c>
      <c r="K493" s="14"/>
      <c r="L493" s="3">
        <f>C493/0.62137</f>
        <v>16.898144422807665</v>
      </c>
    </row>
    <row r="494" spans="1:12" ht="28.5" customHeight="1">
      <c r="A494" s="1">
        <f>A493+G493</f>
        <v>727.0700000000003</v>
      </c>
      <c r="C494" s="3">
        <f>C493+G493</f>
        <v>15.8</v>
      </c>
      <c r="E494" s="2" t="s">
        <v>21</v>
      </c>
      <c r="G494" s="3">
        <v>0.4</v>
      </c>
      <c r="I494" s="2" t="s">
        <v>385</v>
      </c>
      <c r="J494" s="3">
        <f>A494/0.62137</f>
        <v>1170.1079871895975</v>
      </c>
      <c r="K494" s="14"/>
      <c r="L494" s="3">
        <f>C494/0.62137</f>
        <v>25.42768398860582</v>
      </c>
    </row>
    <row r="495" spans="1:12" ht="28.5" customHeight="1">
      <c r="A495" s="1">
        <f>A494+G494</f>
        <v>727.4700000000003</v>
      </c>
      <c r="C495" s="3">
        <f>C494+G494</f>
        <v>16.2</v>
      </c>
      <c r="E495" s="8" t="s">
        <v>24</v>
      </c>
      <c r="G495" s="3">
        <v>2.5</v>
      </c>
      <c r="I495" s="2" t="s">
        <v>386</v>
      </c>
      <c r="J495" s="3">
        <f>A495/0.62137</f>
        <v>1170.751726024752</v>
      </c>
      <c r="K495" s="14"/>
      <c r="L495" s="3">
        <f>C495/0.62137</f>
        <v>26.071422823760397</v>
      </c>
    </row>
    <row r="496" spans="1:12" ht="28.5" customHeight="1">
      <c r="A496" s="1">
        <f>A495+G495</f>
        <v>729.9700000000003</v>
      </c>
      <c r="C496" s="3">
        <f>C495+G495</f>
        <v>18.7</v>
      </c>
      <c r="E496" s="8" t="s">
        <v>24</v>
      </c>
      <c r="G496" s="3">
        <v>3.1</v>
      </c>
      <c r="I496" s="2" t="s">
        <v>387</v>
      </c>
      <c r="J496" s="3">
        <f>A496/0.62137</f>
        <v>1174.7750937444682</v>
      </c>
      <c r="K496" s="14"/>
      <c r="L496" s="3">
        <f>C496/0.62137</f>
        <v>30.094790543476506</v>
      </c>
    </row>
    <row r="497" spans="1:12" ht="28.5" customHeight="1">
      <c r="A497" s="1">
        <f>A496+G496</f>
        <v>733.0700000000003</v>
      </c>
      <c r="C497" s="3">
        <f>C496+G496</f>
        <v>21.8</v>
      </c>
      <c r="E497" s="2" t="s">
        <v>21</v>
      </c>
      <c r="G497" s="3">
        <v>3.2</v>
      </c>
      <c r="I497" s="2" t="s">
        <v>388</v>
      </c>
      <c r="J497" s="3">
        <f>A497/0.62137</f>
        <v>1179.764069716916</v>
      </c>
      <c r="K497" s="14"/>
      <c r="L497" s="3">
        <f>C497/0.62137</f>
        <v>35.08376651592449</v>
      </c>
    </row>
    <row r="498" spans="1:12" ht="28.5" customHeight="1">
      <c r="A498" s="1">
        <f>A497+G497</f>
        <v>736.2700000000003</v>
      </c>
      <c r="C498" s="3">
        <f>C497+G497</f>
        <v>25</v>
      </c>
      <c r="E498" s="7" t="s">
        <v>52</v>
      </c>
      <c r="G498" s="3">
        <v>2.6</v>
      </c>
      <c r="I498" s="2" t="s">
        <v>389</v>
      </c>
      <c r="J498" s="3">
        <f>A498/0.62137</f>
        <v>1184.9139803981527</v>
      </c>
      <c r="K498" s="14"/>
      <c r="L498" s="3">
        <f>C498/0.62137</f>
        <v>40.23367719716111</v>
      </c>
    </row>
    <row r="499" spans="1:12" ht="28.5" customHeight="1">
      <c r="A499" s="1">
        <f>A498+G498</f>
        <v>738.8700000000003</v>
      </c>
      <c r="C499" s="3">
        <f>C498+G498</f>
        <v>27.6</v>
      </c>
      <c r="E499" s="8" t="s">
        <v>24</v>
      </c>
      <c r="G499" s="3">
        <v>2.6</v>
      </c>
      <c r="I499" s="2" t="s">
        <v>390</v>
      </c>
      <c r="J499" s="3">
        <f>A499/0.62137</f>
        <v>1189.0982828266576</v>
      </c>
      <c r="K499" s="14"/>
      <c r="L499" s="3">
        <f>C499/0.62137</f>
        <v>44.417979625665865</v>
      </c>
    </row>
    <row r="500" spans="1:12" ht="28.5" customHeight="1">
      <c r="A500" s="1">
        <f>A499+G499</f>
        <v>741.4700000000004</v>
      </c>
      <c r="C500" s="3">
        <f>C499+G499</f>
        <v>30.200000000000003</v>
      </c>
      <c r="E500" s="2" t="s">
        <v>21</v>
      </c>
      <c r="G500" s="3">
        <v>6.6</v>
      </c>
      <c r="I500" s="2" t="s">
        <v>391</v>
      </c>
      <c r="J500" s="3">
        <f>A500/0.62137</f>
        <v>1193.2825852551623</v>
      </c>
      <c r="K500" s="14"/>
      <c r="L500" s="3">
        <f>C500/0.62137</f>
        <v>48.60228205417062</v>
      </c>
    </row>
    <row r="501" spans="1:12" ht="28.5" customHeight="1">
      <c r="A501" s="1">
        <f>A500+G500</f>
        <v>748.0700000000004</v>
      </c>
      <c r="C501" s="3">
        <f>C500+G500</f>
        <v>36.800000000000004</v>
      </c>
      <c r="E501" s="8" t="s">
        <v>24</v>
      </c>
      <c r="G501" s="3">
        <v>0.1</v>
      </c>
      <c r="I501" s="2" t="s">
        <v>392</v>
      </c>
      <c r="J501" s="3">
        <f>A501/0.62137</f>
        <v>1203.904276035213</v>
      </c>
      <c r="K501" s="14"/>
      <c r="L501" s="3">
        <f>C501/0.62137</f>
        <v>59.22397283422116</v>
      </c>
    </row>
    <row r="502" spans="1:12" ht="28.5" customHeight="1">
      <c r="A502" s="1">
        <f>A501+G501</f>
        <v>748.1700000000004</v>
      </c>
      <c r="C502" s="3">
        <f>C501+G501</f>
        <v>36.900000000000006</v>
      </c>
      <c r="E502" s="8" t="s">
        <v>24</v>
      </c>
      <c r="G502" s="3">
        <v>2</v>
      </c>
      <c r="I502" s="2" t="s">
        <v>393</v>
      </c>
      <c r="J502" s="3">
        <f>A502/0.62137</f>
        <v>1204.0652107440017</v>
      </c>
      <c r="K502" s="14"/>
      <c r="L502" s="3">
        <f>C502/0.62137</f>
        <v>59.3849075430098</v>
      </c>
    </row>
    <row r="503" spans="1:12" ht="28.5" customHeight="1">
      <c r="A503" s="1">
        <f>A502+G502</f>
        <v>750.1700000000004</v>
      </c>
      <c r="C503" s="3">
        <f>C502+G502</f>
        <v>38.900000000000006</v>
      </c>
      <c r="E503" s="2" t="s">
        <v>21</v>
      </c>
      <c r="G503" s="3">
        <v>0.5</v>
      </c>
      <c r="I503" s="2" t="s">
        <v>394</v>
      </c>
      <c r="J503" s="3">
        <f>A503/0.62137</f>
        <v>1207.2839049197746</v>
      </c>
      <c r="K503" s="14"/>
      <c r="L503" s="3">
        <f>C503/0.62137</f>
        <v>62.60360171878269</v>
      </c>
    </row>
    <row r="504" spans="1:12" ht="28.5" customHeight="1">
      <c r="A504" s="1">
        <f>A503+G503</f>
        <v>750.6700000000004</v>
      </c>
      <c r="C504" s="3">
        <f>C503+G503</f>
        <v>39.400000000000006</v>
      </c>
      <c r="E504" s="8" t="s">
        <v>24</v>
      </c>
      <c r="G504" s="3">
        <v>1.2</v>
      </c>
      <c r="I504" s="2" t="s">
        <v>395</v>
      </c>
      <c r="J504" s="3">
        <f>A504/0.62137</f>
        <v>1208.0885784637178</v>
      </c>
      <c r="K504" s="14"/>
      <c r="L504" s="3">
        <f>C504/0.62137</f>
        <v>63.408275262725915</v>
      </c>
    </row>
    <row r="505" spans="1:12" ht="28.5" customHeight="1">
      <c r="A505" s="1">
        <f>A504+G504</f>
        <v>751.8700000000005</v>
      </c>
      <c r="C505" s="3">
        <f>C504+G504</f>
        <v>40.60000000000001</v>
      </c>
      <c r="E505" s="2" t="s">
        <v>21</v>
      </c>
      <c r="G505" s="3">
        <v>1.3</v>
      </c>
      <c r="I505" s="2" t="s">
        <v>23</v>
      </c>
      <c r="J505" s="3">
        <f>A505/0.62137</f>
        <v>1210.0197949691815</v>
      </c>
      <c r="K505" s="14"/>
      <c r="L505" s="3">
        <f>C505/0.62137</f>
        <v>65.33949176818965</v>
      </c>
    </row>
    <row r="506" spans="1:12" ht="28.5" customHeight="1">
      <c r="A506" s="1">
        <f>A505+G505</f>
        <v>753.1700000000004</v>
      </c>
      <c r="C506" s="3">
        <f>C505+G505</f>
        <v>41.900000000000006</v>
      </c>
      <c r="E506" s="8" t="s">
        <v>24</v>
      </c>
      <c r="G506" s="3">
        <v>0.1</v>
      </c>
      <c r="I506" s="2" t="s">
        <v>396</v>
      </c>
      <c r="J506" s="3">
        <f>A506/0.62137</f>
        <v>1212.111946183434</v>
      </c>
      <c r="K506" s="14"/>
      <c r="L506" s="3">
        <f>C506/0.62137</f>
        <v>67.43164298244203</v>
      </c>
    </row>
    <row r="507" spans="1:12" ht="28.5" customHeight="1">
      <c r="A507" s="1">
        <f>A506+G506</f>
        <v>753.2700000000004</v>
      </c>
      <c r="C507" s="3">
        <f>C506+G506</f>
        <v>42.00000000000001</v>
      </c>
      <c r="E507" s="8" t="s">
        <v>24</v>
      </c>
      <c r="G507" s="3">
        <v>0.1</v>
      </c>
      <c r="I507" s="2" t="s">
        <v>20</v>
      </c>
      <c r="J507" s="3">
        <f>A507/0.62137</f>
        <v>1212.2728808922225</v>
      </c>
      <c r="K507" s="14"/>
      <c r="L507" s="3">
        <f>C507/0.62137</f>
        <v>67.59257769123067</v>
      </c>
    </row>
    <row r="508" spans="1:12" ht="28.5" customHeight="1">
      <c r="A508" s="1">
        <f>A507+G507</f>
        <v>753.3700000000005</v>
      </c>
      <c r="C508" s="3">
        <f>C507+G507</f>
        <v>42.10000000000001</v>
      </c>
      <c r="E508" s="7" t="s">
        <v>44</v>
      </c>
      <c r="I508" s="2" t="s">
        <v>397</v>
      </c>
      <c r="J508" s="3">
        <f>A508/0.62137</f>
        <v>1212.4338156010112</v>
      </c>
      <c r="K508" s="14"/>
      <c r="L508" s="3">
        <f>C508/0.62137</f>
        <v>67.75351240001932</v>
      </c>
    </row>
    <row r="509" spans="5:9" ht="28.5" customHeight="1">
      <c r="E509" s="7"/>
      <c r="I509" s="2" t="s">
        <v>398</v>
      </c>
    </row>
    <row r="510" spans="5:9" ht="28.5" customHeight="1">
      <c r="E510" s="7"/>
      <c r="I510" s="2" t="s">
        <v>399</v>
      </c>
    </row>
    <row r="511" spans="2:11" ht="28.5" customHeight="1">
      <c r="B511" s="3"/>
      <c r="C511" s="4" t="s">
        <v>400</v>
      </c>
      <c r="E511" s="19"/>
      <c r="K511" s="14"/>
    </row>
    <row r="512" spans="2:11" ht="28.5" customHeight="1">
      <c r="B512" s="3"/>
      <c r="C512" s="4" t="s">
        <v>401</v>
      </c>
      <c r="E512" s="19"/>
      <c r="K512" s="14"/>
    </row>
    <row r="513" spans="2:11" ht="28.5" customHeight="1">
      <c r="B513" s="3"/>
      <c r="C513" s="4" t="s">
        <v>402</v>
      </c>
      <c r="E513" s="19"/>
      <c r="K513" s="14"/>
    </row>
    <row r="514" spans="2:11" ht="28.5" customHeight="1">
      <c r="B514" s="3"/>
      <c r="C514" s="4" t="s">
        <v>403</v>
      </c>
      <c r="E514" s="19"/>
      <c r="K514" s="14"/>
    </row>
  </sheetData>
  <sheetProtection selectLockedCells="1" selectUnlockedCells="1"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58"/>
  <rowBreaks count="12" manualBreakCount="12">
    <brk id="38" max="255" man="1"/>
    <brk id="83" max="255" man="1"/>
    <brk id="131" max="255" man="1"/>
    <brk id="174" max="255" man="1"/>
    <brk id="200" max="255" man="1"/>
    <brk id="228" max="255" man="1"/>
    <brk id="273" max="255" man="1"/>
    <brk id="314" max="255" man="1"/>
    <brk id="362" max="255" man="1"/>
    <brk id="411" max="255" man="1"/>
    <brk id="438" max="255" man="1"/>
    <brk id="4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Goodnight</dc:creator>
  <cp:keywords/>
  <dc:description/>
  <cp:lastModifiedBy>Tony Goodnight</cp:lastModifiedBy>
  <dcterms:created xsi:type="dcterms:W3CDTF">2016-02-15T23:38:27Z</dcterms:created>
  <dcterms:modified xsi:type="dcterms:W3CDTF">2017-04-27T03:44:39Z</dcterms:modified>
  <cp:category/>
  <cp:version/>
  <cp:contentType/>
  <cp:contentStatus/>
  <cp:revision>85</cp:revision>
</cp:coreProperties>
</file>